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2160" windowHeight="1170" tabRatio="820" activeTab="0"/>
  </bookViews>
  <sheets>
    <sheet name="Portada Pag 1" sheetId="1" r:id="rId1"/>
    <sheet name="RESULTADO Pag2" sheetId="2" r:id="rId2"/>
    <sheet name="Rev. resultados Pag3" sheetId="3" r:id="rId3"/>
    <sheet name="Resumen Pag4" sheetId="4" r:id="rId4"/>
    <sheet name="A.O. (1)" sheetId="5" r:id="rId5"/>
    <sheet name="A.O. (2)" sheetId="6" r:id="rId6"/>
    <sheet name="A.O. (3)" sheetId="7" r:id="rId7"/>
    <sheet name="Pag5" sheetId="8" r:id="rId8"/>
    <sheet name="Pag5 (2)" sheetId="9" r:id="rId9"/>
    <sheet name="Pag6" sheetId="10" r:id="rId10"/>
    <sheet name="Pag7" sheetId="11" r:id="rId11"/>
    <sheet name="Pag8" sheetId="12" r:id="rId12"/>
    <sheet name="Pag9" sheetId="13" r:id="rId13"/>
    <sheet name="Pag10" sheetId="14" r:id="rId14"/>
    <sheet name="Pag11" sheetId="15" r:id="rId15"/>
    <sheet name="Pag12" sheetId="16" r:id="rId16"/>
    <sheet name="Pag13" sheetId="17" r:id="rId17"/>
    <sheet name="Pag14" sheetId="18" r:id="rId18"/>
    <sheet name="Pag14(2)" sheetId="19" r:id="rId19"/>
    <sheet name="Pag15" sheetId="20" r:id="rId20"/>
    <sheet name="Pag16" sheetId="21" r:id="rId21"/>
  </sheets>
  <definedNames>
    <definedName name="¿Se_han_definido_los_objetivos_y_metas_para_dar_cumplimiento_a_lo_establecido_en_la__política_de_equidad_de_género__tomando_en_cuenta_los_resultados_del_diagnóstico_de_equidad_de_género_de_la_organización?">'Pag6'!$M$2:$M$5</definedName>
    <definedName name="Abwertung">#REF!</definedName>
    <definedName name="_xlnm.Print_Area" localSheetId="13">'Pag10'!#REF!</definedName>
    <definedName name="_xlnm.Print_Area" localSheetId="14">'Pag11'!#REF!</definedName>
    <definedName name="_xlnm.Print_Area" localSheetId="19">'Pag15'!#REF!</definedName>
    <definedName name="_xlnm.Print_Area" localSheetId="7">'Pag5'!#REF!</definedName>
    <definedName name="_xlnm.Print_Area" localSheetId="8">'Pag5 (2)'!#REF!</definedName>
    <definedName name="_xlnm.Print_Area" localSheetId="9">'Pag6'!#REF!</definedName>
    <definedName name="_xlnm.Print_Area" localSheetId="10">'Pag7'!#REF!</definedName>
    <definedName name="_xlnm.Print_Area" localSheetId="11">'Pag8'!#REF!</definedName>
    <definedName name="_xlnm.Print_Area" localSheetId="0">'Portada Pag 1'!$A$5:$Y$55</definedName>
    <definedName name="_xlnm.Print_Area" localSheetId="1">'RESULTADO Pag2'!$A$4:$Y$48</definedName>
    <definedName name="_xlnm.Print_Area" localSheetId="3">'Resumen Pag4'!$A$3:$P$65</definedName>
    <definedName name="_xlnm.Print_Area" localSheetId="2">'Rev. resultados Pag3'!$A$3:$J$64</definedName>
    <definedName name="Bewertung" localSheetId="5">#REF!</definedName>
    <definedName name="Bewertung" localSheetId="6">#REF!</definedName>
    <definedName name="Bewertung" localSheetId="13">#REF!</definedName>
    <definedName name="Bewertung" localSheetId="17">#REF!</definedName>
    <definedName name="Bewertung" localSheetId="18">#REF!</definedName>
    <definedName name="Bewertung" localSheetId="8">#REF!</definedName>
    <definedName name="Bewertung" localSheetId="12">#REF!</definedName>
    <definedName name="Bewertung">#REF!</definedName>
    <definedName name="Erläuterungen">#REF!</definedName>
    <definedName name="Kontrolle">'Resumen Pag4'!$L$6</definedName>
    <definedName name="Korrekturplan">#REF!</definedName>
    <definedName name="Notiz">#REF!</definedName>
    <definedName name="Start" localSheetId="5">'Portada Pag 1'!#REF!</definedName>
    <definedName name="Start" localSheetId="6">'Portada Pag 1'!#REF!</definedName>
    <definedName name="Start" localSheetId="13">'Portada Pag 1'!#REF!</definedName>
    <definedName name="Start" localSheetId="17">'Portada Pag 1'!#REF!</definedName>
    <definedName name="Start" localSheetId="18">'Portada Pag 1'!#REF!</definedName>
    <definedName name="Start" localSheetId="8">'Portada Pag 1'!#REF!</definedName>
    <definedName name="Start" localSheetId="12">'Portada Pag 1'!#REF!</definedName>
    <definedName name="Start" localSheetId="1">'RESULTADO Pag2'!#REF!</definedName>
    <definedName name="Start">'Portada Pag 1'!#REF!</definedName>
  </definedNames>
  <calcPr fullCalcOnLoad="1"/>
</workbook>
</file>

<file path=xl/comments8.xml><?xml version="1.0" encoding="utf-8"?>
<comments xmlns="http://schemas.openxmlformats.org/spreadsheetml/2006/main">
  <authors>
    <author>Isaac Benjamin Puig Moreno</author>
  </authors>
  <commentList>
    <comment ref="D8" authorId="0">
      <text>
        <r>
          <rPr>
            <b/>
            <sz val="9"/>
            <rFont val="Tahoma"/>
            <family val="2"/>
          </rPr>
          <t>Isaac Benjamin Puig Moreno:</t>
        </r>
        <r>
          <rPr>
            <sz val="9"/>
            <rFont val="Tahoma"/>
            <family val="2"/>
          </rPr>
          <t xml:space="preserve">
Esta calificación se completa con el promedio de lo contenido del analisis cuantitativo y cualitativo</t>
        </r>
      </text>
    </comment>
    <comment ref="D10" authorId="0">
      <text>
        <r>
          <rPr>
            <b/>
            <sz val="9"/>
            <rFont val="Tahoma"/>
            <family val="2"/>
          </rPr>
          <t>Isaac Benjamin Puig Moreno:</t>
        </r>
        <r>
          <rPr>
            <sz val="9"/>
            <rFont val="Tahoma"/>
            <family val="2"/>
          </rPr>
          <t xml:space="preserve">
Esta calificación se completa con el promedio de las calificaciones del todo el analisis Cualitativo</t>
        </r>
      </text>
    </comment>
  </commentList>
</comments>
</file>

<file path=xl/sharedStrings.xml><?xml version="1.0" encoding="utf-8"?>
<sst xmlns="http://schemas.openxmlformats.org/spreadsheetml/2006/main" count="883" uniqueCount="437">
  <si>
    <t xml:space="preserve">Calidad de vida organizacional: ¿ se evalua los siguientes aspectos?:                                           I. La percepción del personal sobre si existe una adecuada planeación y distribución del trabajo en cuanto a: 
I.I  Número de niveles jerárquicos
I.II  Rutina y monotonía del trabajo
I.III  Exceso de responsabilidad o exceso de funciones. 
</t>
  </si>
  <si>
    <t>I. Rango de edad.
II. Antigüedad en la organización. 
III. Puestos o funciones 
IV. Niveles de estudios.
V. Estado Civil o Familiar.
VI. Número de hijos(as).
VII. Edades de los hijos(as).
VIII. Número de dependientes económicos.
IX. Movimientos del personal: número de promociones y ascenso, bajas y altas del año en curso y el año anterior.
X. Tipos de contratos o categorías laborales en la organización por sexo.</t>
  </si>
  <si>
    <t>El análisis cuantitativo deberá incluir los  indicadores que permitan medir  como mínimo obligatorio el:</t>
  </si>
  <si>
    <t xml:space="preserve"> Nivel de segregación horizontal o segregación ocupacional
 Nivel de segregación vertical para identificar la concentración de mujeres y de hombres en grados y niveles específicos de responsabilidad de puestos.
</t>
  </si>
  <si>
    <t xml:space="preserve"> Diferencia salarial promedio entre hombres y mujeres en mismos puestos o posiciones en la organización </t>
  </si>
  <si>
    <t xml:space="preserve"> Nivel y tipo de  hostigamiento sexual presente en la organización. </t>
  </si>
  <si>
    <t>Elaborar  y documentar un reporte ejecutivo del diagnóstico organizacional con perspectiva de género. Este reporte será la base para justificar las acciones a realizar y deberá contener los factores críticos así como las principales situaciones detectadas por la organización, enlistando el nivel de prioridad para su atención.</t>
  </si>
  <si>
    <t>P</t>
  </si>
  <si>
    <t>Asegurar que la política contenga los siguientes compromisos:
• Defensa de los derechos humanos del personal 
• Combatir la discriminación.
• Promover la igualdad de trato y de oportunidades entre mujeres y hombres para buscar eliminar las desigualdades en la organización.
• Establecer medidas específicas para prevenir, atender y sancionar cualquier tipo de hostigamiento.
• Generar  un ambiente organizacional libre de violencia que favorezca  la calidad de vida del personal.
• Promover la conciliación de la vida laboral con la vida personal y familiar.
• Asumir acciones de responsabilidad social destinadas a promover mayores condiciones de igualdad entre hombres y mujeres hacia los grupos de interés de la organización</t>
  </si>
  <si>
    <t>Comunicar y difundir la política de manera periódica, a través de  medios adecuados, para que ésta sea conocida en todos los niveles de la organización.</t>
  </si>
  <si>
    <t>(ii) El conocimiento y  entendimiento del personal sobre la misma</t>
  </si>
  <si>
    <t xml:space="preserve">Evaluar periódicamente  la política en cuanto:
(i) El impacto de la difusión
</t>
  </si>
  <si>
    <t>Planeación general, objetivos y metas del sistema de gestión de Equidad de Género</t>
  </si>
  <si>
    <t>Planeación General</t>
  </si>
  <si>
    <t xml:space="preserve">4.1.3.1 </t>
  </si>
  <si>
    <t>Definir y documentar el alcance del sistema de gestión de equidad de género en el manual.</t>
  </si>
  <si>
    <t>Garantizar la existencia de un cronograma para el cumplimiento y seguimiento eficaz del sistema.</t>
  </si>
  <si>
    <t xml:space="preserve"> Que éste cronograma indique los tiempos, responsables y avances de la implementación y/o  seguimiento del sistema de gestión.</t>
  </si>
  <si>
    <t>Objetivos y metas del sistema</t>
  </si>
  <si>
    <t xml:space="preserve">4.1.3.2 </t>
  </si>
  <si>
    <t>Definir y documentar los objetivos para apoyar el cumplimiento de lo establecido en la política de equidad de género, tomando como referencia los resultados del diagnóstico organizacional con perspectiva de género  y de acuerdo con la planeación estratégica de la organización.</t>
  </si>
  <si>
    <t xml:space="preserve">Identificar los objetivos del área de recursos humanos o capital humano para que formen parte del sistema de gestión de equidad de género. </t>
  </si>
  <si>
    <t>Asegurar que cada objetivo sea: específico, realizable, alcanzable, medible y con tiempos definidos.</t>
  </si>
  <si>
    <t>Asegurar que para cada objetivo exista por lo menos una meta relacionada, cuente con acciones necesarias para su cumplimiento y se definan responsables para su ejecución</t>
  </si>
  <si>
    <t>A partir de los resultados del diagnóstico organizacional con perspectiva de género, generar y documentar al menos dos acciones, ya sean afirmativas y/o a favor del personal.</t>
  </si>
  <si>
    <t>Verificar que cada acción cuente con un plan de trabajo que contenga una programación detallada de las actividades, tiempos de ejecución y asignación de los responsables para lograr su adecuada implementación, ejecución, evaluación y seguimiento</t>
  </si>
  <si>
    <t>Asegurar que cada uno de los  planes de trabajo de las acciones afirmativas haya sido autorizado por la alta dirección.</t>
  </si>
  <si>
    <t>Asegurar que existe una relación directa entre cada una de las la acciones propuestas y el diagnóstico organizacional con perspectiva de género y que estas acciones se distingan o diferencien  de los requisitos del MEG.</t>
  </si>
  <si>
    <t>Organización del Sistema de Gestión de Equidad de Género</t>
  </si>
  <si>
    <t>Comité de Equidad de Género organizacional</t>
  </si>
  <si>
    <t xml:space="preserve">Nombrar y documentar el nombramiento de la persona que independientemente de otras actividades, tenga la responsabilidad de la coordinación del Comité de Equidad de Género de la organización. </t>
  </si>
  <si>
    <t>Conformar con personal de la organización un Comité de Equidad de Género, considerando la pluralidad y representatividad de los diversos sectores de la organización.</t>
  </si>
  <si>
    <t>Facilitar o dotar al Comité de los recursos espacios y/o materiales necesarios y  suficientes para la administración del sistema de gestión.</t>
  </si>
  <si>
    <t>Difundir al personal de  todas las áreas y localidades de la organización el nombramiento, funciones  y   responsabilidades del comité y  de la coordinación del sistema.</t>
  </si>
  <si>
    <t>Responsabilidad y Autoridad</t>
  </si>
  <si>
    <t xml:space="preserve">4.2.2 </t>
  </si>
  <si>
    <t>Definir y documentar las responsabilidades y compromisos de cada persona que lo integra el comité, así como también de todas las partes involucradas en  el sistema de gestión.</t>
  </si>
  <si>
    <t>Delegar en la coordinación y en las personas integrantes del comité la autoridad suficiente para solicitar información y datos que permitan dar continuidad al efectivo funcionamiento del sistema.</t>
  </si>
  <si>
    <t xml:space="preserve">Asignar al comité y la coordinación, al menos las siguientes responsabilidades:                                              • Asegurar el cumplimiento de los requisitos del sistema de gestión de equidad de género.
• Realizar y vigilar la aplicación de un diagnóstico organizacional con perspectiva de género de la organización.
• Programar de forma periódica reuniones del comité para revisar el cumplimiento y mantenimiento de los requisitos del sistema de gestión de  equidad de género, así como el cumplimiento de las acciones y los objetivos.
• Informar frecuentemente a la alta dirección sobre todos los asuntos relacionados con  el sistema de gestión de equidad de género de la organización.
• Proponer acciones para eliminar inequidades dentro de la organización o cualquier acción preventiva o correctiva para el mejoramiento del sistema de gestión de equidad de género.
• Analizar los resultados de las auditorías internas y externas y vigilar el cierre de áreas de oportunidad internas y externas
</t>
  </si>
  <si>
    <t>Que se elabore e integre por parte del comité un reporte ejecutivo que contenga los siguientes aspectos los cuales deberán ser analizados en las revisiones gerenciales:                           • Medición de la eficacia de la política de equidad de género, a través del análisis de conocimiento y entendimiento para la aplicación de la misma.
• Cumplimiento de los objetivos y metas del sistema de gestión.
• Cumplimiento y seguimiento de las acciones afirmativas y/o acciones a favor del personal realizadas por la organización.
• Análisis y seguimiento de los indicadores de género.
• Resultados generales de auditorias internas y externas 
• Áreas de oportunidad identificadas en las auditorias  internas y externas así como el resultado y efecto de los planes de acción correctiva para solventarlas</t>
  </si>
  <si>
    <t>Manual del sistema de gestión de equidad de género.</t>
  </si>
  <si>
    <t xml:space="preserve">4.2.3 </t>
  </si>
  <si>
    <t>Asegurar que el sistema de gestión de equidad de género cuente con un manual documentado  en el que se describa  cómo se dará cumplimiento a los requisitos del sistema de gestión en equidad de género.</t>
  </si>
  <si>
    <t>Asegurar que todas las personas con responsabilidades específicas citadas en los procedimientos conozcan y tengan acceso a los mismos.</t>
  </si>
  <si>
    <t>Referir todos los documentos y procedimientos necesarios  dentro del manual para la operación eficaz  del sistema de gestión en equidad de género</t>
  </si>
  <si>
    <t xml:space="preserve">4.2.4 </t>
  </si>
  <si>
    <t xml:space="preserve">Documentación del sistema de gestión de equidad de género </t>
  </si>
  <si>
    <t xml:space="preserve">Verificar que el lenguaje utilizado en  los documentos del sistema: manuales,  procedimientos, formatos, instructivos y guías sea inclusivo del género. Por ejemplo: el/la director/a, el/la gerente, el/la jefe/a, el/la supervisor/a, el/la trabajador/a, los trabajadores dela empresa / el personal de la empresa, etc. </t>
  </si>
  <si>
    <t xml:space="preserve">Aplicación de los requisitos del sistema de gestión de Equidad de Género </t>
  </si>
  <si>
    <t xml:space="preserve"> Procedimiento de reclutamiento y selección</t>
  </si>
  <si>
    <t>Contar con un procedimiento formalmente establecido y documentado que describa el método de reclutamiento y selección de personal.</t>
  </si>
  <si>
    <t>Asegurar que exista un compromiso de reclutamiento y selección congruente con   la política de equidad de género y mismo que deberá estar contenido en el procedimiento de reclutamiento y selección de personal.  Este compromiso deberá comunicarse a todos/as los/las candidatos/as externos o internos que apliquen a las vacantes.</t>
  </si>
  <si>
    <t>En el caso de que la organización utilice agencias o proveedores de servicios externos para la búsqueda y/o contratación del personal, deberá garantizar que esas agencias o proveedores utilizan  procedimientos o políticas equivalentes al compromiso de no discriminación y  de equidad de género definido en la política de sus sistema de gestión</t>
  </si>
  <si>
    <t>Asegurar que el procedimiento de reclutamiento y selección garantice que:                                        • Los anuncios o convocatorias de puestos vacantes reflejen el compromiso con la equidad de género y la igualdad de oportunidades, alentando a hombres y  mujeres a calificar para dichas vacantes, no conteniendo especificaciones como: sexo, edad, buena presencia, particularidades físicas, situación familiar, o alguna otra que pudiera dar lugar a una discriminación.</t>
  </si>
  <si>
    <t>• Los criterios previamente establecidos en los perfiles del puesto sean utilizados como la base de los procesos de selección y reclutamiento.</t>
  </si>
  <si>
    <t>• Los/las candidatos/as para un puesto sean evaluados/as de la misma forma, bajo criterios definidos, asegurando que se apliquen los mismos exámenes técnicos y/o de conocimientos o capacidades, la misma batería de pruebas psicométricas, o instrumentos de medición.</t>
  </si>
  <si>
    <t>• Existan guías para la ejecución de las entrevistas a realizar durante el  proceso de selección, donde se puedan registrar los resultados de cada uno de los/las candidatos/as.</t>
  </si>
  <si>
    <t xml:space="preserve">• Se prohíba de forma explícita solicitar examen de gravidez al contratar mujeres; y asegurar la no existencia de prácticas discriminatorias tales como: la no contratación de mujeres debido a su embarazo o la exclusión injustificada de colectivos vulnerables o determinados integrantes de la sociedad. </t>
  </si>
  <si>
    <t>• Las pruebas médicas aplicadas a los/las candidatos/as como exámenes pre-ocupacionales,  no deberán ser utilizados para discriminar y  solo deberán tener el propósito de  determinar la aptitud del/la candidato/a, conforme sus condiciones psicofísicas para el desempeño de las actividades que se requieren con el fin de   determinar si puede cumplir la función de acuerdo a los agentes de riesgo existentes en el puesto.</t>
  </si>
  <si>
    <t>• En cada una de las etapas del proceso y en los criterios de selección se cuente con un esquema de ponderación, puntuación o bien se asigne un peso específico que dé como resultado la contratación del/la candidato/a que obtenga una mayor calificación.</t>
  </si>
  <si>
    <t>• Los documentos utilizados durante el proceso de reclutamiento tales como: formatos, solicitudes de empleo o comunicados  internos que se requieran para la cobertura de vacantes deberán incluir únicamente requisitos y preguntas relevantes al trabajo así como a las tareas a desempeñar en el puesto. En caso de que se requiera incluir preguntas personales, debe asegurarse que las respuestas no sean utilizadas para sesgar las oportunidades de las candidatos/as.</t>
  </si>
  <si>
    <t>Asegurar que la descripción y perfil del puesto no contenga criterios discriminatorios tales como: sexo, edad, estado civil, apariencia, estatura, peso, etc.</t>
  </si>
  <si>
    <t xml:space="preserve">Utilizar términos inclusivos en la denominación y clasificación profesional o los nombres de los puestos, sin denominarlos en  masculino o en femenino. </t>
  </si>
  <si>
    <t>Revisar que los perfiles de cada uno de los puestos de la organización identifiquen de forma clara los niveles esperados de educación, experiencia, conocimiento, disponibilidad para viajar y capacitación.</t>
  </si>
  <si>
    <t>Determinar la competencia necesaria en los perfiles de puesto para el personal encargado de la gestión de recursos humanos en materia de derechos humanos, equidad de género, igualdad de oportunidades y temáticas de hostigamiento sexual y laboral</t>
  </si>
  <si>
    <t xml:space="preserve"> Detección de necesidades de capacitación</t>
  </si>
  <si>
    <t xml:space="preserve">4.3.2.1 </t>
  </si>
  <si>
    <t>Establecer un método que permita determinar la competencia necesaria  (situación ideal) y las necesidades de capacitación del personal (situación actual), es decir, Detección de Necesidades de Capacitación.</t>
  </si>
  <si>
    <t>Asegurar que existe un programa de capacitación para hombres y mujeres relacionado directamente a los métodos definidos por la organización para la Detección de Necesidades de Capacitación.</t>
  </si>
  <si>
    <t>Considerar, dentro del programa de capacitación, la realización de cursos  para formar al personal encargado de la gestión de los recursos humanos así como al comité, en materia de derechos humanos, equidad de género, igualdad de  oportunidades y temas sobre la atención y prevención del cualquier tipo de hostigamiento y prevención e identificación de la violencia contra la mujer.</t>
  </si>
  <si>
    <t>Ejecución de Capacitación</t>
  </si>
  <si>
    <t>a) Procurar la igualdad de acceso de las mujeres a una capacitación laboral eficaz, vigilando que la participación de las mismas sea equitativa a la de los hombres dentro de los programas de capacitación,  estableciendo algún mecanismo de control en cuanto a las horas de capacitación por persona  con registro de los cursos tomados.</t>
  </si>
  <si>
    <t>Desarrollar programas de regularización hacia el personal para apoyarles a completar su educación básica.</t>
  </si>
  <si>
    <t>Llevar a cabo los cursos del programa de capacitación preferentemente en las propias instalaciones, tomando en cuenta que la duración, frecuencia y horarios no interfieran con las responsabilidades familiares de los/las empleados/as para asegurar su participación en los mismos</t>
  </si>
  <si>
    <t>Asegurar que los hombres y las mujeres tengan acceso a la información sobre las oportunidades de capacitación y entrenamiento</t>
  </si>
  <si>
    <t>Criterios de promoción y desarrollo profesional</t>
  </si>
  <si>
    <t>Comunicar al personal los criterios de promoción y ascenso desde su contratación y de manera constante, asegurando que el personal conozca los mismos.</t>
  </si>
  <si>
    <t>Asegurar que hombres y mujeres tengan acceso a la información sobre oportunidades de desarrollo profesional.</t>
  </si>
  <si>
    <t>Contar con un procedimiento  documentado para la realización de la evaluación del desempeño del personal, asegurar que los criterios y mecanismos utilizados para la evaluación del desempeño garanticen la no discriminación de los hombres y las mujeres.</t>
  </si>
  <si>
    <t>Que la información de  evaluación del desempeño  sea utilizada como un insumo en los procesos internos de desarrollo por promociones y ascensos del personal.</t>
  </si>
  <si>
    <t xml:space="preserve"> Diversidad e Inclusión</t>
  </si>
  <si>
    <r>
      <t>Realizar una detección de los grupos internos usualmente discriminados en el ámbito laboral por: ideologías, cultura, educación, perspectivas, nivel social, preferencias,  creencias, credos, idiomas, nacionalidad u otros.</t>
    </r>
    <r>
      <rPr>
        <i/>
        <sz val="8"/>
        <rFont val="Trebuchet MS"/>
        <family val="2"/>
      </rPr>
      <t xml:space="preserve"> </t>
    </r>
  </si>
  <si>
    <t>Realizar al menos una campaña al año de sensibilización hacia toda la organización para fortalecer el respeto y la tolerancia hacia las diferencias, promoviendo que las personas sean valoradas por su singularidad,  talentos y habilidades</t>
  </si>
  <si>
    <t>Realizar una  revisión de las instalaciones contra perfiles de puestos a través de  un análisis de factibilidad documentado, para considerar  la posibilidad de contratar en el futuro a personas con algún tipo de discapacidad.</t>
  </si>
  <si>
    <t xml:space="preserve">Apoyar y promover, a través de los procesos de recursos humanos, la ocupación femenina y masculina en sectores, áreas, puestos y funciones no tradicionales para su sexo, o en los que se identifique que no se encuentran representados/as o están  infrarrepresentados/as. </t>
  </si>
  <si>
    <t>Asegurar que las imágenes utilizadas para promocionar a la organización  interna y externamente incluyan a hombres y mujeres, así como, garantizar que esas imágenes no impliquen estereotipos sexistas, culturales o intolerantes con las diversas manifestaciones de los grupos sociales.</t>
  </si>
  <si>
    <t>Asegurar que el compromiso de igualdad de oportunidades y no discriminación incluidos en la política de equidad de género se respetan para las personas que colaboran con la organización de forma atípica o bajo contratos a través de agencias externas (outsourcing / tercerizados), en los siguientes procesos: reclutamiento y selección,  compensaciones y sueldos, condiciones de trabajo,  terminación de relaciones laborales, y que estas personas cuentan con los beneficios o prestaciones mínimas obligatorias en las leyes aplicables al tipo o contrato de trabajo</t>
  </si>
  <si>
    <t>Asegurar que el personal directivo, gerencial y de mandos medios o superiores ofrece a las mujeres el mismo trato de respeto, legitimidad y autoridad que a los hombres en posiciones y puestos similares o diferentes.</t>
  </si>
  <si>
    <t xml:space="preserve">Compensaciones, prestaciones, sueldos y salarios </t>
  </si>
  <si>
    <t>Tener evidencia de que todo el personal de la organización  recibe beneficios y prestaciones  adicionales al salario, cuando esto aplique o sea posible, de forma igualitaria según su puesto o posición en la organización.</t>
  </si>
  <si>
    <t>Asegurar que las retribuciones, sueldos y salarios para el personal que realiza las mismas funciones y/o tenga las mismas responsabilidades, sean iguales, pudiendo existir diferencias proporcionales con base en la antigüedad, bonos, descuentos u otros criterios no discriminatorios formalmente establecidos por la organización para todos los puestos en sus políticas de sueldos y salarios</t>
  </si>
  <si>
    <t xml:space="preserve">Asegurar que los contratos o convenios laborales entre la organización y el/la trabajador(a) se encuentren documentados, y estos sean definidos claramente sobre bases no discriminatorias, especificando conceptos de: puesto o función a desempeñar, sueldo, salario o ingreso, horarios, responsabilidades y derechos.  </t>
  </si>
  <si>
    <t>Dar a conocer en la organización cómo están constituidas las retribuciones y cuáles son las políticas de sueldos y salarios, garantizando la aplicación a todo el personal  del principio de igualdad de remuneración por el trabajo igual de mujeres y hombres.</t>
  </si>
  <si>
    <t>Establecer un mecanismo que dé la oportunidad al empleado/a de expresar  sus preguntas y dudas relacionadas con las compensaciones y sueldos, siendo responsabilidad  de la organización atender y  dar respuesta a las mismas.</t>
  </si>
  <si>
    <t>Compatibilidad entre el trabajo y la vida personal en el hombre y la mujer</t>
  </si>
  <si>
    <t>Establecer un mecanismo que dé la oportunidad a las personas de expresar  las necesidades particulares con relación al tiempo y a las actividades para generar un adecuado balance de vida entre el trabajo e  intereses personales y familiares, asegurando  que existe atención y seguimiento a las demandas y sugerencias de las personas, dentro de límites razonables.</t>
  </si>
  <si>
    <t>Promover acuerdos relacionados con horarios flexibles (por ejemplo: jornadas reducidas, semana reducida, flexibilidad de horario, jornada coincidente con horario escolar, media jornada, tele-trabajo, etc.) para que  hombres y mujeres puedan conciliar mejor su trabajo con las responsabilidades de vida personal y familiar, incluyendo cuestiones relacionadas con estudios, deportes y situaciones particulares.</t>
  </si>
  <si>
    <t>Brindar facilidades a su personal para atender acontecimientos o eventos  familiares importantes, aun  cuando estos coincidan con horarios de trabajo y siempre que el tipo de trabajo o responsabilidades lo permitan</t>
  </si>
  <si>
    <t>Asegurar que la organización cuenta con criterios definidos, relacionados con el otorgamiento de permisos retribuidos o licencias sin goce de sueldo, garantizando la igualdad de oportunidades para hombres y mujeres; estos criterios deberán considerar  resultados  relacionados con el desempeño del trabajador/a así como las restricciones para su otorgamiento.</t>
  </si>
  <si>
    <t>Difundir a todo el personal: 
• Las licencias y permisos  a los que tiene derecho.
• Los criterios para el otorgamiento de permisos o licencias.
• El mecanismo  o procedimiento para la solicitud de permisos</t>
  </si>
  <si>
    <t>Crear mecanismos que contemplen reconocimientos, gratificaciones, incentivos, bonos u otros estímulos para  que los trabajadores varones que sean padres  hagan uso de los apoyos y prestaciones relacionados con la conciliación y balance entre el trabajo y la vida familiar, con el fin de promover una construcción equitativa de la masculinidad que impulse a los trabajadores a valorar y compartir las responsabilidades y tareas domésticas o familiares.</t>
  </si>
  <si>
    <t>g) Asegurar el acceso de las mujeres, en igualdad de condiciones con los hombres, a los sistemas de seguridad social o a los servicios médicos privados con los que se cuente, durante toda la estancia en la organización</t>
  </si>
  <si>
    <t>Conciliación y balance del Trabajo con la Familia o la vida privada</t>
  </si>
  <si>
    <t xml:space="preserve">4.3.5.2 </t>
  </si>
  <si>
    <t>Proporcionar algún tipo de apoyo que exceda lo solicitado por la ley  a hombres y mujeres, relacionado con los servicios para el cuidado de los hijos/as y otros familiares.</t>
  </si>
  <si>
    <t>Llevar a cabo un análisis costo-beneficio respecto a la posibilidad de  contar o no con una  guardería dentro de la organización, mismo que se deberá incluir como parte del estudio diagnóstico de las condiciones de equidad de género del la organización.</t>
  </si>
  <si>
    <t>Proporcionar a los trabajadores/as los mismos apoyos y prestaciones sociales tanto por nacimiento como por adopción de hijos o hijas, y proporcionar apoyos para la realización de trámites y pasos para la adopción de hijos/as por personal de la organización.</t>
  </si>
  <si>
    <t>Contar con una  licencia o permiso de paternidad por nacimiento o adopción de hijos(as) para los trabajadores de la organización.</t>
  </si>
  <si>
    <t>Promover acciones en las que se facilite la lactancia a las madres trabajadoras</t>
  </si>
  <si>
    <t>Asegurar que las mujeres y hombres que hayan solicitado y gozado de los permisos o licencias, conserven su trabajo y no tengan un impacto negativo en su reputación, imagen, posición en el trabajo y oportunidades de ascenso.</t>
  </si>
  <si>
    <t>Identificar los lugares de residencia del personal, sus tiempos y costos de desplazamiento, para la generación de apoyos y/o acuerdos flexibles para un mejor balance entre el trabajo y la vida privada del personal.</t>
  </si>
  <si>
    <t xml:space="preserve">Realizar eventos de integración del personal o actividades recreativas y deportivas  que apoyen el establecimiento de una mejor convivencia entre el personal. </t>
  </si>
  <si>
    <t>Proporcionar al personal información de apoyos de forma interna o externa sobre asesoría psicológica, legal y financiera de manera razonable y coherente con la capacidad y tamaño de la organización.</t>
  </si>
  <si>
    <t>Proporcionar apoyos y facilidades al personal para que pueda realizar trámites o gestiones que no se encuentran  amparados por el régimen de licencias o permisos establecidos por la organización, en los casos  que resulte indispensable o no postergable para el trabajador o trabajadora</t>
  </si>
  <si>
    <t>Calidad de Vida en la organización</t>
  </si>
  <si>
    <t>Salud en la organización</t>
  </si>
  <si>
    <t>Considerar las condiciones ambientales y físicas del lugar de trabajo en cuanto a: iluminación, condiciones climáticas, ruido, espacio, ventilación, etc., de tal manera que no sean factores que puedan afectar la salud del personal</t>
  </si>
  <si>
    <t>Establecer un entorno laboral saludable y seguro, articulando medidas adecuadas para prevenir accidentes con el fin de reducir los riesgos existentes.</t>
  </si>
  <si>
    <t>Asegurar que todo el personal cuente de forma equitativa con el espacio y las instalaciones  necesarias para hacer su trabajo eficientemente.</t>
  </si>
  <si>
    <t>a) (P)</t>
  </si>
  <si>
    <t>Proporcionar los servicios de agua potable, sanitarios higiénicos  a distancias razonables y sin restricciones para su uso</t>
  </si>
  <si>
    <t>Ofrecer servicios médicos dentro o fuera de la organización como medio de atención al personal.</t>
  </si>
  <si>
    <t>Promover  el cuidado, prevención y monitoreo de la salud de su personal a través de:
• Otorgar información al personal sobre cuál es la mejor manera de alimentarse según sus actividades
• Habilitar espacios y dar flexibilidad en las jornadas laborales para promover la actividad física o una vida saludable, como parte de las rutinas diarias.
• Detectar posibles casos de sobrepeso u obesidad para poder actuar de manera oportuna, generando apoyos para mejorar su condición.
• Crear y apoyar programas en la organización para que las mujeres de todas las edades puedan participar en los deportes, actividades físicas y de recreo sobre la misma base en que participan los hombres.</t>
  </si>
  <si>
    <t>En caso del otorgamiento de prestaciones u apoyos para el cuidado de la salud,  como seguros de gastos médicos menores o mayores, asegurar que se den de forma equitativa según lo establecido para el puesto, nivel o categoría del puesto</t>
  </si>
  <si>
    <t>Otorgar o difundir información para la prevención y detección temprana de enfermedades o padecimientos específicas de los sexos tales como: cáncer de mama, cáncer cervico uterino, otros cánceres del sistema reproductivo para las mujeres, enfermedades urológicas y genitales masculinas como el cáncer de próstata o testículo.</t>
  </si>
  <si>
    <t>h)</t>
  </si>
  <si>
    <t>Establecer programas de información sobre cuestiones de salud sexual y reproductiva y sobre enfermedades de transmisión sexual, especificando los  comportamientos de alto riesgo para VIH/DIDA, como por el uso de sustancias intravenosas y la influencia de las drogas no terapéuticas y el comportamiento sexual no protegido.</t>
  </si>
  <si>
    <t>i)</t>
  </si>
  <si>
    <t>Formular y aplicar campañas de difusión y de información y educación que informen al personal sobe los riesgos conexos que plantea el consumo del tabaco, con el fin de desalentar su uso  y reducir ese hábito. También se deberá incluir la difusión y la información para evitar el consumo de drogas ilegales</t>
  </si>
  <si>
    <t>j)</t>
  </si>
  <si>
    <t>Combate a la Violencia en las organizaciones</t>
  </si>
  <si>
    <t xml:space="preserve">Dar a conocer al personal información sobre el derecho a una vida libre de  violencia, sobre como identificar la violencia machista, doméstica e intrafamiliar, así como de sus efectos sobre las personas y el desempeño laboral. </t>
  </si>
  <si>
    <t xml:space="preserve">Dar a conocer la prohibición expresa de toda forma de violencia física, violencia psicológica y el abuso del poder en la organización. </t>
  </si>
  <si>
    <t xml:space="preserve">Informar al personal que la violencia constituye un delito y una violación grave a los derechos fundamentales de todas las personas. </t>
  </si>
  <si>
    <t xml:space="preserve">Identificar y dar a conocer al personal sobre organizaciones de asistencia  externas que brinden apoyos y servicios especializados apropiados para la atención a personas que vivan situaciones de violencia. </t>
  </si>
  <si>
    <t>Dar a conocer información acerca de las instancias nacionales o estatales públicas o privadas encargadas de combatir la violencia o dar apoyo ante hechos de violencia.</t>
  </si>
  <si>
    <t>Ambiente de trabajo</t>
  </si>
  <si>
    <t xml:space="preserve">4.3.7.1 </t>
  </si>
  <si>
    <t>Sensibilización y comunicación con enfoque de género</t>
  </si>
  <si>
    <t xml:space="preserve">Buscar, identificar y eliminar en la organización modelos de conducta social y cultural, mitos, prejuicios y estereotipos que puedan obstaculizar el cumplimiento de la política de equidad de género de la organización. </t>
  </si>
  <si>
    <t xml:space="preserve">Garantizar la igualdad de oportunidades e impulsar la modificación de concepciones, actitudes y valores discriminatorios que pudieran existir entre el personal o hacia el personal, con especial atención en los niveles directivos.                 </t>
  </si>
  <si>
    <t>Difundir el significado de la importancia que tiene para la organización contar con un sistema de gestión en equidad de género tanto a nivel interno como externo</t>
  </si>
  <si>
    <r>
      <t>Promover el concepto de las responsabilidades familiares compartidas y equitativas en lo que respecta al trabajo doméstico, en particular en lo relativo a la atención de niños/as y ancianos/as.</t>
    </r>
    <r>
      <rPr>
        <i/>
        <sz val="8"/>
        <rFont val="Trebuchet MS"/>
        <family val="2"/>
      </rPr>
      <t xml:space="preserve"> </t>
    </r>
  </si>
  <si>
    <t>Promover la utilización de un lenguaje no sexista en todo tipo de comunicaciones, buscando que se utilice un lenguaje incluyente, por ejemplo: el/la director/a, el/la gerente, el/la jefe/a, el/la supervisor/a, el/la trabajador/a, los trabajadores de la empresa / el personal de la empresa,  etc.</t>
  </si>
  <si>
    <t xml:space="preserve">Establecer acciones o medidas para difundir los compromisos de maternidad y paternidad establecidos en la cláusula 4.3.5.2 a) y d), promoviendo la generación de reconocimiento o mención especial al padre que haga uso de ellos. </t>
  </si>
  <si>
    <t xml:space="preserve">4.3.8.1 </t>
  </si>
  <si>
    <t>Dar a conocer entre el personal, los resultados relevantes del diagnóstico organizacional con perspectiva de género; dar a conocer  cuáles son las acciones afirmativas y/o a favor del personal que se han desarrollado  y los beneficios y avances desde su ejecución.</t>
  </si>
  <si>
    <t xml:space="preserve">Responsabilidad Social </t>
  </si>
  <si>
    <t>4.3.9</t>
  </si>
  <si>
    <t>Fomentar y apoyar campañas o  programas de educación gubernamental y de la sociedad civil para la realización de actividades públicas, cívicas o de beneficio social, destinados a concientizar al público sobre los problemas relacionados acerca de los derechos humanos, diversidad, la discriminación y la equidad de género</t>
  </si>
  <si>
    <t xml:space="preserve">Promover la cooperación entre los sectores, las asociaciones, foros empresariales, cámaras empresariales en las cuales participa o es miembro, para el intercambio de ideas, experiencias, la ejecución de programas y la  formación de redes de acción social  encaminadas a proteger a la mujer objeto de violencia. </t>
  </si>
  <si>
    <t xml:space="preserve">Producir y/o difundir materiales en los medios de difusión internos y externos  sobre experiencias exitosas y buenas prácticas de trabajar con equidad de género,   experiencias de mujeres lideresas exitosas de la organización, la ocupación de cargos o puestos no tradicionales para hombres y mujeres. </t>
  </si>
  <si>
    <t>Realizar una revisión o análisis de los contenidos de sus campañas, mecanismos de promoción y comercialización de productos y servicios, cuidando que éstos no atenten contra la dignidad e integridad humana. La publicidad se debe abstener de presentar a la mujer como un ser inferior y de explotarla como objeto sexual o bien de consumo, con el fin de  contrarrestar prejuicios, costumbres y todo otro tipo de prácticas que se basen en los papeles estereotipados para el hombre y la mujer que legitiman o exacerban la discriminación, la violencia y la falta de igualdad de oportunidades.</t>
  </si>
  <si>
    <t>e) Promover la puesta en marcha de estrategias de comunicación que den a conocer conceptos  sobre igualdad de oportunidades definidos en su política de equidad de género con sus proveedores e integrantes de su cadena de valor.</t>
  </si>
  <si>
    <t>Que se realicen  evaluaciones de los proveedores en cuanto a sus prácticas laborales  promoviendo la selección y contratación de aquellos que han demostrado un desempeño ético o compartan  valores sobre estos temas y cumplan con  sus obligaciones laborales</t>
  </si>
  <si>
    <t xml:space="preserve">En caso de la realización de  un reporte público sobre sus acciones y contribuciones en términos de responsabilidad social (balance social o reporte social o de sustentabilidad),  se deberá incluir como un tema en su informe anual la certificación en el MEG:2012, acciones y   efectos, así como incluir conceptos y temas sobre los derechos humanos, diversidad cultural, la no discriminación y la promoción de la igualdad de oportunidades. </t>
  </si>
  <si>
    <t xml:space="preserve"> Defensa Organizacional de los derechos fundamentales</t>
  </si>
  <si>
    <t>4.3.10</t>
  </si>
  <si>
    <t xml:space="preserve"> El Ombudsperson de la Organización</t>
  </si>
  <si>
    <t>4.3.10.1</t>
  </si>
  <si>
    <t xml:space="preserve">Nombrar a una persona como Ombudsperson de la organización. La persona nombrada tomará el nombre de Ombudsman u Ombudswoman de (nombre de la organización). El nombramiento recaerá en la persona que a juicio de la alta dirección representa los valores de la organización por gozar de honorabilidad y compromiso. </t>
  </si>
  <si>
    <t xml:space="preserve">Se deberá garantizar que el ombudsperson gozará de independencia y capacidad para conocer de manera confidencial los casos que se presenten sobre violación de los derechos humanos del personal. </t>
  </si>
  <si>
    <t xml:space="preserve">Impulsar el cumplimiento de las recomendaciones que emita el ombudsperson y a promover el compromiso de que las personas no serán afectadas en sus derechos por acudir al Ombudpserson.    </t>
  </si>
  <si>
    <t>Otorgar  al Ombudsperson, como mínimo, las siguientes facultades y garantías:</t>
  </si>
  <si>
    <t>·         Conocer, atender, tramitar y resolver de manera confidencial, formal, imparcial y neutral las quejas o peticiones relativas a toda forma de hostigamiento, discriminación, trato inequitativo e incumplimiento del Sistema de Gestión de Equidad de Género.</t>
  </si>
  <si>
    <t>·         Emitir recomendaciones y proponer cualquier tipo de solución para resolver la queja o petición que haya conocido en cualquier nivel de la organización.</t>
  </si>
  <si>
    <t>·         Formular políticas en materia de derechos humanos e impulsar la asunción de compromisos, como pueden ser códigos de ética o de conducta.</t>
  </si>
  <si>
    <t>·         Asesorar y orientar al personal acerca del ejercicio y goce de sus derechos en la organización.</t>
  </si>
  <si>
    <t xml:space="preserve">·         Obtener y solicitar la información y el apoyo de cualquier nivel de la organización para la solución de una queja o petición. </t>
  </si>
  <si>
    <t>·         Actuar como mediador(a) para resolver conflictos en la organización o las quejas o peticiones que  su naturaleza lo permitan.</t>
  </si>
  <si>
    <t>·         Garantizar la  independencia y seguridad del Ombudsperson ante cualquier persona de la organización.</t>
  </si>
  <si>
    <t xml:space="preserve">·         Rendir a la alta dirección, como mínimo, un informe anual sobre las recomendaciones emitidas. Ese informe podrá ser usado por el Comité de Equidad para desarrollar objetivos, metas y acciones. </t>
  </si>
  <si>
    <t>·         Garantizar que el Ombudsperson cuenta con un espacio y recursos adecuados para atender confidencialmente las quejas y peticiones.</t>
  </si>
  <si>
    <t>El Ombudsperson del Modelo de Equidad de Género</t>
  </si>
  <si>
    <t xml:space="preserve">4.3.10.2 </t>
  </si>
  <si>
    <t>Aplicación de la defensa organizacional de los derechos humanos</t>
  </si>
  <si>
    <t xml:space="preserve">4.3.10.3 </t>
  </si>
  <si>
    <t xml:space="preserve">Diseñar y  elaborar un procedimiento documentado para la atención de quejas y peticiones relativas a toda forma de hostigamiento, discriminación, trato inequitativo e incumplimiento del Sistema de Gestión de Equidad de Género. Este procedimiento deberá contener  como mínimo lo siguiente: </t>
  </si>
  <si>
    <t xml:space="preserve">Difundir y verificar el nivel de conocimiento del personal respecto al uso del procedimiento de atención a quejas solicitado en el inciso a) de este requisito. </t>
  </si>
  <si>
    <t>c) Asegurar que las personas que colaboran con la organización bajo contratos temporales,  medios tiempos, becarios/as, así como quienes están contratados a través de agencias externas y proveedores con contacto directo (inmplants) o subcontratistas tengan conocimiento y puedan hacer uso de los procedimientos para presentar una queja o petición al Ombudsperson.</t>
  </si>
  <si>
    <r>
      <t>·</t>
    </r>
    <r>
      <rPr>
        <sz val="7"/>
        <rFont val="Times New Roman"/>
        <family val="1"/>
      </rPr>
      <t xml:space="preserve">         </t>
    </r>
    <r>
      <rPr>
        <sz val="10"/>
        <rFont val="Arial"/>
        <family val="2"/>
      </rPr>
      <t>Formato de queja, accesible y público en la organización.</t>
    </r>
  </si>
  <si>
    <r>
      <t>·</t>
    </r>
    <r>
      <rPr>
        <sz val="7"/>
        <rFont val="Times New Roman"/>
        <family val="1"/>
      </rPr>
      <t xml:space="preserve">         </t>
    </r>
    <r>
      <rPr>
        <sz val="10"/>
        <rFont val="Arial"/>
        <family val="2"/>
      </rPr>
      <t>Definición de un plazo de respuesta inicial de atención a la queja.</t>
    </r>
  </si>
  <si>
    <r>
      <t>·</t>
    </r>
    <r>
      <rPr>
        <sz val="7"/>
        <rFont val="Times New Roman"/>
        <family val="1"/>
      </rPr>
      <t xml:space="preserve">         </t>
    </r>
    <r>
      <rPr>
        <sz val="10"/>
        <rFont val="Arial"/>
        <family val="2"/>
      </rPr>
      <t>Definición de lineamientos para ejecutar la investigación del caso que consten en un instructivo documentado o una guía documentada base para realizar las investigaciones de los casos denunciados por el personal.</t>
    </r>
  </si>
  <si>
    <r>
      <t>·</t>
    </r>
    <r>
      <rPr>
        <sz val="7"/>
        <rFont val="Times New Roman"/>
        <family val="1"/>
      </rPr>
      <t xml:space="preserve">         </t>
    </r>
    <r>
      <rPr>
        <sz val="10"/>
        <rFont val="Arial"/>
        <family val="2"/>
      </rPr>
      <t>Documentar la recomendación, resolución y sanción que proceda en la atención del caso.</t>
    </r>
  </si>
  <si>
    <r>
      <t>·</t>
    </r>
    <r>
      <rPr>
        <sz val="7"/>
        <rFont val="Times New Roman"/>
        <family val="1"/>
      </rPr>
      <t xml:space="preserve">         </t>
    </r>
    <r>
      <rPr>
        <sz val="10"/>
        <rFont val="Arial"/>
        <family val="2"/>
      </rPr>
      <t>Privilegiar y aplicar los principios de imparcialidad, informalidad, confidencialidad, neutralidad e independencia en la resolución de las quejas o peticiones.</t>
    </r>
  </si>
  <si>
    <r>
      <t>·</t>
    </r>
    <r>
      <rPr>
        <sz val="7"/>
        <rFont val="Times New Roman"/>
        <family val="1"/>
      </rPr>
      <t xml:space="preserve">         </t>
    </r>
    <r>
      <rPr>
        <sz val="10"/>
        <rFont val="Arial"/>
        <family val="2"/>
      </rPr>
      <t>Privilegiar la solución pronta y eficaz sobre la rigidez del procedimiento, siempre que el caso lo permita.</t>
    </r>
  </si>
  <si>
    <r>
      <t>·</t>
    </r>
    <r>
      <rPr>
        <sz val="7"/>
        <rFont val="Times New Roman"/>
        <family val="1"/>
      </rPr>
      <t xml:space="preserve">         </t>
    </r>
    <r>
      <rPr>
        <sz val="10"/>
        <rFont val="Arial"/>
        <family val="2"/>
      </rPr>
      <t>Garantizar y asegurar que toda la información y entrevistas relativas a la queja o petición se manejan de manera confidencial para todas las personas involucradas.</t>
    </r>
  </si>
  <si>
    <t>LISTA DE VERIFICACIÓN PARA LA AUDITORÍA DE CERTIFICACIÓN DEL SISTEMA DE GESTIÓN MEG:2012</t>
  </si>
  <si>
    <t>Medidas de prevención en contra del hostigamiento y discriminación</t>
  </si>
  <si>
    <t>4.3.10.4</t>
  </si>
  <si>
    <t>a) Desarrollar acciones con el fin de generar empoderamiento y sensibilización del personal, como:
• Dar a conocer al personal de la organización información suficiente sobre los diferentes tipos de hostigamiento y discriminación; enfatizar que es un comportamiento inaceptable y sancionable. Informar las razones por las que se considera inaceptable e informar del compromiso de la organización con la sanción a cualquier persona que en la organización hostigue o discrimine</t>
  </si>
  <si>
    <t>• Difundir entre el personal la necesidad de abstenerse de realizar o circular imágenes, bromas, chistes o comentarios desagradables u ofensivos sobre el sexo opuesto o que representen estereotipos negativos para las personas o grupos de personas.</t>
  </si>
  <si>
    <t>·  Hacer pública la prohibición del uso de bromas y comentarios sexistas entre el personal, evitando la utilización de lenguaje obsceno  que pueda crear un ambiente de trabajo desagradable.</t>
  </si>
  <si>
    <t>Asegurar que en los manuales, reglamentos, códigos de ética o de  conducta se reconozcan y contengan los temas relacionados a los diferentes tipos de hostigamiento y discriminación</t>
  </si>
  <si>
    <t>Establecer y documentar un programa en el que se indique la periodicidad de las revisiones por la dirección.</t>
  </si>
  <si>
    <t>Mantener registros de la realización de las revisiones por la dirección las cuales deben mostrar evidencia de la presentación de los siguientes aspectos del sistema de gestión:
• El nivel de conocimiento y entendimiento de la política de equidad de género.</t>
  </si>
  <si>
    <t>• El nivel de cumplimiento de cada uno de los objetivos del sistema de gestión de equidad de género.</t>
  </si>
  <si>
    <t>• El nivel de cumplimiento  y beneficios de las acciones afirmativas y/o en favor del personal.</t>
  </si>
  <si>
    <t>• Presentación o seguimiento a los datos relevantes del último diagnostico organizacional con perspectiva de género.</t>
  </si>
  <si>
    <t>• Resultado de la última auditoria interna y externa realizada al sistema de gestión de equidad de género.</t>
  </si>
  <si>
    <r>
      <t>·</t>
    </r>
    <r>
      <rPr>
        <sz val="8"/>
        <color indexed="8"/>
        <rFont val="Trebuchet MS"/>
        <family val="2"/>
      </rPr>
      <t>         Áreas de oportunidad identificadas en las auditorías internas y externas y el resultado de las acciones correctivas para solventar las mismas.</t>
    </r>
  </si>
  <si>
    <t xml:space="preserve">Solicitar y mantener registros de  la retroalimentación de la alta dirección con el fin de fortalecer los recursos enfocados al personal, ajustando la política y los objetivos para asegurar el cumplimiento de la organización con respecto a este modelo de equidad de género. </t>
  </si>
  <si>
    <t>Definir un procedimiento documentado que indique el método de evaluación del sistema de gestión de equidad de género de la organización.</t>
  </si>
  <si>
    <t>Establecer indicadores de equidad de género dentro de la organización con el fin de obtener información para evaluar el cumplimiento de los objetivos y metas de la organización.</t>
  </si>
  <si>
    <t xml:space="preserve">Otorgar  al Ombudsperson, como mínimo, las siguientes facultades y garantías: Completar Página 14(2)
</t>
  </si>
  <si>
    <t>Diseñar y  elaborar un procedimiento documentado para la atención de quejas y peticiones relativas a toda forma de hostigamiento, discriminación, trato inequitativo e incumplimiento del Sistema de Gestión de Equidad de Género. Este procedimiento deberá contener  como mínimo lo siguiente: Completar Página 14(2)</t>
  </si>
  <si>
    <t>Documentar los resultados de la aplicación y comparar año con año las siguientes preguntas sobre Igualdad de oportunidades y equidad de género  a través de un sondeo de opinión sobre las prácticas de la organización preguntando si las mujeres tienen igual, menor o mayor oportunidad que los hombres para:
(i) PARA INGRESAR
(ii) PARA ASCENDER
(iii) OBTENER PRESTACIONES
(iv) OBTENER IGUAL SALARIO ANTE IGUALES RESPONSABILIDADES
(v) ALCANZAR PUESTOS DIRECTIVOS</t>
  </si>
  <si>
    <t>Aplicar indicadores de forma anual, en relación al nivel de segregación ocupacional, nivel de igualdad salarial, nivel de conocimiento de la política de equidad de género por parte del personal, efectividad de las acciones afirmativas, porcentaje alcanzado en las metas, efectividad de la sensibilización en equidad de género, mitos y estereotipos de género en el personal, ambiente sano, calidad de vida en el trabajo, atención de quejas, retención de talento y medición de los tipos de hostigamiento y discriminación detectados.</t>
  </si>
  <si>
    <t xml:space="preserve">Asegurar que los resultados de la evaluación se registren y se difundan con los responsables de las áreas evaluadas y se tomen acciones sobre las áreas de oportunidad encontradas. </t>
  </si>
  <si>
    <t xml:space="preserve"> Generar un informe con el resultado de la evaluación, para que sea integrado en las revisiones que lleva a cabo la alta dirección. </t>
  </si>
  <si>
    <r>
      <t xml:space="preserve"> </t>
    </r>
    <r>
      <rPr>
        <sz val="8"/>
        <color indexed="8"/>
        <rFont val="Trebuchet MS"/>
        <family val="2"/>
      </rPr>
      <t>Documentar todas las áreas de oportunidad encontradas al sistema de gestión de equidad de género.</t>
    </r>
  </si>
  <si>
    <t xml:space="preserve">Evaluar el sistema de gestión al menos una vez al año para verificar su desarrollo de conformidad con los requisitos de este documento, así como para verificar la eficacia de su implantación y mantenimiento. </t>
  </si>
  <si>
    <r>
      <t xml:space="preserve"> </t>
    </r>
    <r>
      <rPr>
        <sz val="8"/>
        <rFont val="Trebuchet MS"/>
        <family val="2"/>
      </rPr>
      <t>Establecer y promover las propuestas de mejora para el sistema de gestión en  equidad de género  a partir de los resultados del seguimiento y evaluación, así como el análisis de las causas raíz de las áreas de oportunidad encontradas en las auditorias.</t>
    </r>
  </si>
  <si>
    <r>
      <t xml:space="preserve"> </t>
    </r>
    <r>
      <rPr>
        <sz val="8"/>
        <rFont val="Trebuchet MS"/>
        <family val="2"/>
      </rPr>
      <t>Desarrollar y documentar un plan de acción para el cierre de cada una de las áreas de oportunidad encontradas para las auditorias internas y externas.</t>
    </r>
  </si>
  <si>
    <t>Asegurar el cierre de la totalidad de las áreas de oportunidad encontradas en las auditorías internas y externas al sistema.</t>
  </si>
  <si>
    <t xml:space="preserve">Diagnóstico organizacional con perspectiva de género  </t>
  </si>
  <si>
    <t>Política de equidad de género</t>
  </si>
  <si>
    <t xml:space="preserve">Planeación general, objetivos y metas del sistema de gestión de equidad de género </t>
  </si>
  <si>
    <t>Acciones afirmativas y acciones a favor del personal</t>
  </si>
  <si>
    <t>Comité de equidad de género organizacional</t>
  </si>
  <si>
    <t>Manual del sistema de gestión de equidad de género</t>
  </si>
  <si>
    <t xml:space="preserve">Documentación del sistema de equidad de género </t>
  </si>
  <si>
    <t>Responsabilidad y autoridad</t>
  </si>
  <si>
    <t xml:space="preserve">Igualdad de oportunidades y compensaciones </t>
  </si>
  <si>
    <t xml:space="preserve">Vida familiar y laboral </t>
  </si>
  <si>
    <t>Responsabilidad social</t>
  </si>
  <si>
    <t>Defensa organizacional de los derechos fundamentales</t>
  </si>
  <si>
    <t xml:space="preserve">Establecer, redactar, aprobar y documentar en el manual del sistema de gestión una política de equidad de género. </t>
  </si>
  <si>
    <t>Asegurar que la política de equidad de género esté alineada o conciliada  con la cultura  y la planeación estratégica de la organización o, en su caso, con la misión, visión, valores, normas, códigos de conducta o ética de la organización</t>
  </si>
  <si>
    <t>Alcanzado</t>
  </si>
  <si>
    <t>Esperado</t>
  </si>
  <si>
    <t>Elaborar un procedimiento documentado que especifique los criterios o pautas equitativas que permitan llevar a cabo las promociones y ascensos del personal de forma clara, objetiva, transparente y libre de discriminación</t>
  </si>
  <si>
    <t>Apoyar y fomentar acciones concretas, con perspectiva de género, para la inclusión de personas con algún tipo de discapacidad en la organización.</t>
  </si>
  <si>
    <t>Asegurar que todo el personal que labora en la organización  cuenta con los recursos necesarios para hacer su trabajo eficientemente, incluyendo : 
• Mobiliario y espacio de trabajo 
• Equipos o medios tecnológicos para el desarrollo de las actividades, si resultan necesarios para el desarrollo del trabajo. 
• Servicio de comunicación y transferencias de datos, si resultan necesarios para el desarrollo del trabajo.</t>
  </si>
  <si>
    <t>Garantiza condiciones justas y equitativas para hombres y mujeres en la composición de  liquidaciones y despidos.</t>
  </si>
  <si>
    <t>Suscribir la Carta sobre Derechos y Deberes con el Ombudsperson del Modelo de Equidad de Género la cual incluirá la asignación  las siguientes funciones:</t>
  </si>
  <si>
    <t>Asegurar que toda la información que se recoja, compile y analice como parte del  diagnóstico o estudio sea presentada de forma desagregada por sexo.</t>
  </si>
  <si>
    <t>Establecer o incorporar un procedimiento documentado que determine los niveles de revisión y aprobación de los documentos del sistema de gestión de equidad de género, antes de su emisión, distribución y uso en la organización. Este procedimiento deberá garantizando el uso no intencional de documentos obsoletos deberá definir el período de retención, el lugar o forma de almacenamiento, protección, recuperación y disposición de los registros, así como el/la responsable de su resguardo y conservación</t>
  </si>
  <si>
    <t>Asegurar que las evidencias documentales del  funcionamiento del sistema de gestión  sean claras,  legibles y deberán estar contenidas en  una carpeta o manual que haga una correlación con los requisitos del MEG,  en orden numérico de forma  separada para facilitar su presentación en las auditorias a realizar al sistema.</t>
  </si>
  <si>
    <t xml:space="preserve">Asegurar que el procedimiento de reclutamiento y selección garantice que:                                  
 • Se prohíba expresamente que del curriculum impreso o electrónico presentado por  la o el candidato(a) no se tomarán en cuenta  datos ajenos al mérito, a las cualificaciones y/o grados profesionales, por ejemplo, fotografía, manifestación de estado civil o familiar, descripción de proyectos o planes privados de vida, opiniones políticas, religiosas o sobre preferencias, orientaciones o tendencias que integran las dimensiones privadas de los derechos de las personas. </t>
  </si>
  <si>
    <t>P d)</t>
  </si>
  <si>
    <t>La redacción del AO tendrá que describir de forma clara ¿Que se encontró?/ ¿Cuál es el incumplimientos? /¿Dónde  se encontró el incumplimiento (área, proceso, función o puesto)? / Requisito MEG afectado incluyendo ejemplos</t>
  </si>
  <si>
    <t>4.3.4</t>
  </si>
  <si>
    <t>4.3.4.1</t>
  </si>
  <si>
    <t>4.3.4.2</t>
  </si>
  <si>
    <t>Igualdad de oportunidades</t>
  </si>
  <si>
    <t>Evaluación, seguimiento y mejora</t>
  </si>
  <si>
    <t>4.4.1</t>
  </si>
  <si>
    <t>4.4.2</t>
  </si>
  <si>
    <t>4.4.3</t>
  </si>
  <si>
    <t>4.4.3.1</t>
  </si>
  <si>
    <t>Aplicación de Indicadores</t>
  </si>
  <si>
    <t>4.4.4</t>
  </si>
  <si>
    <t>Áreas de oportunidad y mejora</t>
  </si>
  <si>
    <t>4.4.4.1</t>
  </si>
  <si>
    <t>Revisión por la dirección</t>
  </si>
  <si>
    <t>4.3.4.3</t>
  </si>
  <si>
    <t>4.3.5</t>
  </si>
  <si>
    <t>4.3.5.1</t>
  </si>
  <si>
    <t>g)</t>
  </si>
  <si>
    <t>4.3.6</t>
  </si>
  <si>
    <t>4.3.6.1</t>
  </si>
  <si>
    <t>4.3.7</t>
  </si>
  <si>
    <t>4.3.7.2</t>
  </si>
  <si>
    <t>4.3.8</t>
  </si>
  <si>
    <t>Desarrollo de la sensibilización en equidad de género</t>
  </si>
  <si>
    <t xml:space="preserve">Fecha </t>
  </si>
  <si>
    <t xml:space="preserve">Coordinador/a de Equidad de género </t>
  </si>
  <si>
    <t>Auditor/a Líder</t>
  </si>
  <si>
    <t>COMPAÑÍA:</t>
  </si>
  <si>
    <t>No. TRABAJO:</t>
  </si>
  <si>
    <t>de</t>
  </si>
  <si>
    <t>DETALLES DEL ÁREA DE OPORTUNIDAD (Incluyendo Evidencia Objetiva)</t>
  </si>
  <si>
    <t>FIRMA:</t>
  </si>
  <si>
    <t>(Representante de la Compañía)</t>
  </si>
  <si>
    <t>Respuesta requerida por INMUJERES según el grado de apobación</t>
  </si>
  <si>
    <t>Auditor Lider:</t>
  </si>
  <si>
    <t>Tipo de evalaución</t>
  </si>
  <si>
    <t>Tipo de auditoría:</t>
  </si>
  <si>
    <t>4.3.2</t>
  </si>
  <si>
    <t>Capacitación</t>
  </si>
  <si>
    <t>4.3.2.2</t>
  </si>
  <si>
    <t>f)</t>
  </si>
  <si>
    <t>4.3.3</t>
  </si>
  <si>
    <t>4.3.3.1</t>
  </si>
  <si>
    <t>4.3.3.2</t>
  </si>
  <si>
    <t>Evaluación del desempeño</t>
  </si>
  <si>
    <t>Requerimiento</t>
  </si>
  <si>
    <t>No.</t>
  </si>
  <si>
    <t xml:space="preserve"> </t>
  </si>
  <si>
    <t>Ambiente laboral</t>
  </si>
  <si>
    <t>Reclutamiento y selección de personal</t>
  </si>
  <si>
    <t>Desarrollo profesional</t>
  </si>
  <si>
    <t>Igualdad de oportunidades y compensaciones</t>
  </si>
  <si>
    <t>Vida familiar y laboral</t>
  </si>
  <si>
    <t>Indicadores de género</t>
  </si>
  <si>
    <t>Total de cumplimiento=</t>
  </si>
  <si>
    <t>GRADO</t>
  </si>
  <si>
    <t>ESCALA</t>
  </si>
  <si>
    <t>DECISIÓN</t>
  </si>
  <si>
    <t>A</t>
  </si>
  <si>
    <t>71 – 100</t>
  </si>
  <si>
    <t>B</t>
  </si>
  <si>
    <t>61 – 70</t>
  </si>
  <si>
    <t>C</t>
  </si>
  <si>
    <t>0 – 60</t>
  </si>
  <si>
    <t>Política de Equidad de Género</t>
  </si>
  <si>
    <t>Evaluación del sistema de gestión de equidad de género</t>
  </si>
  <si>
    <t>Cláusula</t>
  </si>
  <si>
    <t>Requisito</t>
  </si>
  <si>
    <t>Planeación</t>
  </si>
  <si>
    <t>4.1.1</t>
  </si>
  <si>
    <t>a)</t>
  </si>
  <si>
    <t>b)</t>
  </si>
  <si>
    <t>c)</t>
  </si>
  <si>
    <t>d)</t>
  </si>
  <si>
    <t>e)</t>
  </si>
  <si>
    <t>Calificación</t>
  </si>
  <si>
    <t>Puntuación</t>
  </si>
  <si>
    <t>Ponderación</t>
  </si>
  <si>
    <t>4.1.2</t>
  </si>
  <si>
    <t>Acciones afirmativas y/o acciones a favor del personal</t>
  </si>
  <si>
    <t>4.1.3</t>
  </si>
  <si>
    <t>Sello Organización</t>
  </si>
  <si>
    <t>ACEPTACION DE LA ACCION CORRECTIVA: (El auditor(a) puede registrar sus notas de verificación al reverso de este documento)</t>
  </si>
  <si>
    <t>4.1.4</t>
  </si>
  <si>
    <t>4.2.1</t>
  </si>
  <si>
    <t>4.2.2</t>
  </si>
  <si>
    <t>4.2.3</t>
  </si>
  <si>
    <t>4.2.4</t>
  </si>
  <si>
    <t>Resumen por cláusula evaluada</t>
  </si>
  <si>
    <t>4.3.1</t>
  </si>
  <si>
    <t>4.3.1.1</t>
  </si>
  <si>
    <t>4.3.1.2</t>
  </si>
  <si>
    <t>Descripción y perfil del puesto</t>
  </si>
  <si>
    <t>(Auditor(A) Lider</t>
  </si>
  <si>
    <t>Cierre del área de oportunidad a través de auditoría interna</t>
  </si>
  <si>
    <t>(Auditor(a)  Interno)</t>
  </si>
  <si>
    <t>(Coordinador(a) del sistema)</t>
  </si>
  <si>
    <t>(Auditor(a) Certifiadora)</t>
  </si>
  <si>
    <t>Fecha de cierre del área de oportunidad</t>
  </si>
  <si>
    <t>Fecha de cierre auditoria de seguimiento o renovación:</t>
  </si>
  <si>
    <t>GRADO A</t>
  </si>
  <si>
    <r>
      <t xml:space="preserve">El área de oportunidad debe </t>
    </r>
    <r>
      <rPr>
        <b/>
        <u val="single"/>
        <sz val="8"/>
        <rFont val="Trebuchet MS"/>
        <family val="2"/>
      </rPr>
      <t>cerrarse</t>
    </r>
    <r>
      <rPr>
        <b/>
        <sz val="8"/>
        <rFont val="Trebuchet MS"/>
        <family val="2"/>
      </rPr>
      <t xml:space="preserve"> dentro de los tiempos establecidos; la verificación de la acción se efectuará en la visita posterior de seguimiento o de renovación a realizarse al año.</t>
    </r>
  </si>
  <si>
    <t>GRADO B</t>
  </si>
  <si>
    <t>AL AÑO DE LA AUDITORÍA</t>
  </si>
  <si>
    <t>TIEMPO PARA EL  CIERRE</t>
  </si>
  <si>
    <t>FORMATO DE DETECCIÓN DE ÁREA DE OPORTUNIDAD (A.O.)</t>
  </si>
  <si>
    <t>Área de Oportunidad Número</t>
  </si>
  <si>
    <r>
      <t>ACCION CORRECTIVA TOMADA PARA PREVENIR LA RECURRENCIA:</t>
    </r>
    <r>
      <rPr>
        <b/>
        <sz val="10"/>
        <color indexed="9"/>
        <rFont val="Trebuchet MS"/>
        <family val="2"/>
      </rPr>
      <t xml:space="preserve"> ( Si no alcanza el espacio anexar información sobre la acción correctiva )</t>
    </r>
  </si>
  <si>
    <t>DATOS DE LA ORGANIZACIÓN</t>
  </si>
  <si>
    <t>NOMBRE</t>
  </si>
  <si>
    <t>TELÉFONOS</t>
  </si>
  <si>
    <t>NO. TRABAJO</t>
  </si>
  <si>
    <t>PÁGINA</t>
  </si>
  <si>
    <t>ORGANIZACIÓN</t>
  </si>
  <si>
    <t>HOMBRES</t>
  </si>
  <si>
    <t>MUJERES</t>
  </si>
  <si>
    <t>NÚMERO DE EMPLEADOS(AS)</t>
  </si>
  <si>
    <t>TOTAL</t>
  </si>
  <si>
    <t>#</t>
  </si>
  <si>
    <t>%</t>
  </si>
  <si>
    <t>PERSONA CONTACTO</t>
  </si>
  <si>
    <t>COORDINADOR(A)</t>
  </si>
  <si>
    <t>DIRECCIÓN GENERAL</t>
  </si>
  <si>
    <t xml:space="preserve">DIRECCIÓN </t>
  </si>
  <si>
    <t>NUMERO DE AUDITORES(AS)</t>
  </si>
  <si>
    <t>AUDITOR(A) LIDER</t>
  </si>
  <si>
    <t>AUDITOR(A) 2</t>
  </si>
  <si>
    <t>AUDITOR(A) 3</t>
  </si>
  <si>
    <t>NOTAS/OBERVACIONES</t>
  </si>
  <si>
    <t>Nivel de Aprobación</t>
  </si>
  <si>
    <t>Alcance del sistema</t>
  </si>
  <si>
    <t>Dirección General/Representante de la Dirección</t>
  </si>
  <si>
    <t>% Alcanzado</t>
  </si>
  <si>
    <t>TOTAL ALCANZADO</t>
  </si>
  <si>
    <t>Aprobatoria</t>
  </si>
  <si>
    <t>Aprobación condicionada</t>
  </si>
  <si>
    <t>No procede la aprobación</t>
  </si>
  <si>
    <t xml:space="preserve">FECHA </t>
  </si>
  <si>
    <t xml:space="preserve">Firma de conocimiento y recepción del area de oportunidad </t>
  </si>
  <si>
    <t>TRES 0 SEIS MESES DESPUES DE LA AUDITORÍA</t>
  </si>
  <si>
    <t>La redacción del AO tendrá que describir de forma clara ¿Que se encontró?/ ¿Cual es el incumplimientos? /¿Donde  se encontró el incumplimiento (área, proceso, función o puesto)? / Requisito MEG afectado incluyendo ejemplos</t>
  </si>
  <si>
    <t>¿Procede la certificación?</t>
  </si>
  <si>
    <t xml:space="preserve">PORTADA DEL REPORTE DE AUDITORIA AL SISTEMA DE GESTIÓN EN EQUIDAD DE GÉNERO </t>
  </si>
  <si>
    <t>REPORTE DEL NIVEL DE APROBACIÓN  DEL SISTEMA DE GESTIÓN EN EQUIDAD DE GÉNERO</t>
  </si>
  <si>
    <t>REVISIÓN DE RESULTADOS DEL SISTEMA DE GESTIÓN EN EQUIDAD DE GÉNERO</t>
  </si>
  <si>
    <t xml:space="preserve">A partir de la auditoría realizada sobre los  requisitos del MEG en el sistema de gestión de equidad de </t>
  </si>
  <si>
    <t>género de la empresa:</t>
  </si>
  <si>
    <t>RESUMEN DE LA AUDITORÍA AL SISTEMA DE GESTIÓN EN EQUIDAD DE GÉNERO</t>
  </si>
  <si>
    <t xml:space="preserve">Diagnóstico Organizacional con Perspectiva de Género  </t>
  </si>
  <si>
    <t>Este diagnóstico deberá contener como mínimo lo siguiente:</t>
  </si>
  <si>
    <t>¿ Ha realizado y documentado periódicamente un diagnóstico con perspectiva de género para detectar las prácticas en las que se generan desigualdades o discriminación causadas por razones de sexo o por políticas, procedimientos y esquemas informales que operen dentro de la organización, con el objeto de analizar la realidad laboral de las mujeres y los hombres en la organización?</t>
  </si>
  <si>
    <t>Discriminación en la organización ¿ percepciones del personal sobre discriminación en la organización?</t>
  </si>
  <si>
    <t>I.      Si se respetan sus  opiniones y aportaciones.</t>
  </si>
  <si>
    <t>II.     Si le es proporcionada  la información necesaria para desempeñar su trabajo</t>
  </si>
  <si>
    <t>III.    Si se le comunica asuntos importantes de la organización.</t>
  </si>
  <si>
    <t>IV.   Si recibe  evaluaciones objetivas y equitativas de su desempeño.</t>
  </si>
  <si>
    <t>V.    Si recibe apoyo y retroalimentación para hacer mejor el trabajo.</t>
  </si>
  <si>
    <t>VI.   Si recibe un trato injusto, sabe que tendrá oportunidad de ser escuchado/a y tratado justamente sin ningún tipo de represalia o sanción por manifestarlo.</t>
  </si>
  <si>
    <t>VII.  Si la organización es una lugar amigable para trabajar</t>
  </si>
  <si>
    <t>VIII. Si existe justicia e igualdad en la división de cargas de trabajo y en la asignación de responsabilidades.</t>
  </si>
  <si>
    <t>IX.   Si se recompensa, valora y reconoce el logro y el esfuerzo por el trabajo bien desempeñado</t>
  </si>
  <si>
    <t>X.    Si los/las superiores comunican claramente sus expectativas</t>
  </si>
  <si>
    <t>XI.   Si los/las superiores  son accesibles y es fácil hablar con ellos/ellas</t>
  </si>
  <si>
    <t>XII.  Si se preocupan por su bienestar personal y emocional no sólo como empleado/a</t>
  </si>
  <si>
    <t>XIII. Si los ascensos se dan a quienes más los merecen</t>
  </si>
  <si>
    <t>XIV.   SI en la organización se cuenta con planes de carrera permiten orientar el desarrollo profesional de las personas</t>
  </si>
  <si>
    <t>XV. Si el personal  tiene  la oportunidad de recibir reconocimientos por el trabajo bien desempeñado</t>
  </si>
  <si>
    <t>XVI.   Si a las personas de la organización se les paga justamente por el trabajo que realizan.</t>
  </si>
  <si>
    <t xml:space="preserve">XVII.  Si cuenta con oportunidad para el desarrollo profesional o de ascenso. </t>
  </si>
  <si>
    <t>XVIII. Si los/las superiores  tienen empleados/as favoritos/as</t>
  </si>
  <si>
    <t>XIX.   Si las personas son tratadas bien  y  de manera justa independientemente de mi posición o nivel en la empresa.</t>
  </si>
  <si>
    <t>XX. Si las personas perciben sueldos y prestaciones similares por desempeñar el mismo trabajo o mismo puesto en la empresa</t>
  </si>
  <si>
    <t>XXI.   Si en la empresa se trabaja en un ambiente libre de acoso laboral y acoso u  hostigamiento sexual</t>
  </si>
  <si>
    <t>Ambiente Laboral, sondeando la opinión del personal respecto a:</t>
  </si>
  <si>
    <t>Ambiente Laboral Calificar en Pag5(2)</t>
  </si>
  <si>
    <t>I.      Si existen ambientes sociales o  relaciones interpersonales inadecuadas que se reflejen en falta de apoyo o de ayuda del equipo y de las/los líderes</t>
  </si>
  <si>
    <t>II.     Si se consideran importantes las dimensiones emocionales y de salud mental que se reflejan en problemas laborales, familiares, económicos y trastornos de la personalidad no inhabilitantes para el trabajo, pero que afectan la calidad de vida organizacional.</t>
  </si>
  <si>
    <t>III.    Si se cuenta con espacios y opciones adecuadas para la alimentación en la organización.</t>
  </si>
  <si>
    <t>IV.   Si la organización contempla medidas adecuadas para prevenir accidentes y lesiones.</t>
  </si>
  <si>
    <t>V.    Si el personal se le  otorga el descanso en los días feriados nacionales obligatorios y vacaciones que tiene derecho.</t>
  </si>
  <si>
    <t xml:space="preserve">VI.   Si el personal cuenta con la posibilidad de solicitar permisos para ausentarse dentro del horario laboral para atender situaciones particulares, familiares, o escolares de carácter extraordinario. </t>
  </si>
  <si>
    <t>VII.  Si a las personas se les anima a que equilibren su vida laboral y su vida personal</t>
  </si>
  <si>
    <r>
      <t xml:space="preserve">• </t>
    </r>
    <r>
      <rPr>
        <b/>
        <sz val="9"/>
        <rFont val="Trebuchet MS"/>
        <family val="2"/>
      </rPr>
      <t>Análisis cualitativo</t>
    </r>
    <r>
      <rPr>
        <sz val="9"/>
        <rFont val="Trebuchet MS"/>
        <family val="2"/>
      </rPr>
      <t>: ¿ Contiene  la descripción, análisis y presentación de resultados de las percepciones del personal sobre los siguientes temas?:</t>
    </r>
  </si>
  <si>
    <t>• Análisis cuantitativo: que contenga la obtención, análisis y presentación de los datos estadísticos o numéricos disponibles sobre la plantilla laboral de forma desagregada por sexo. Estos datos comprenderán como mínimo:</t>
  </si>
  <si>
    <t>Sistema de gestión de Equidad de Género (SGEG)</t>
  </si>
  <si>
    <r>
      <t xml:space="preserve">Organización del SGEG </t>
    </r>
    <r>
      <rPr>
        <b/>
        <sz val="12"/>
        <color indexed="10"/>
        <rFont val="Trebuchet MS"/>
        <family val="2"/>
      </rPr>
      <t>y recursos</t>
    </r>
  </si>
  <si>
    <t>Aplicación de los requisitos SGEG</t>
  </si>
  <si>
    <t>Ambiente laboral y calidad de vida en la organización</t>
  </si>
  <si>
    <t>FORMATO PARA INFORME DE AUDITORIAS</t>
  </si>
  <si>
    <t>FORMATO PARA INFORME DE AUDITORIA</t>
  </si>
  <si>
    <t>SNIT-MEG-PR-002-04</t>
  </si>
  <si>
    <t>Revisión 2</t>
  </si>
  <si>
    <t>Referencia al MEG 2012 4.4.1, 4.4.2, 4.4.4</t>
  </si>
  <si>
    <t>Revision 2</t>
  </si>
  <si>
    <t>Referencia al MEG: 2012 4.4.1, 4.4.2, 4.4.4</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</si>
</sst>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
    <numFmt numFmtId="177" formatCode="00"/>
    <numFmt numFmtId="178" formatCode="#,##0.0"/>
    <numFmt numFmtId="179" formatCode="&quot;Sí&quot;;&quot;Sí&quot;;&quot;No&quot;"/>
    <numFmt numFmtId="180" formatCode="&quot;Verdadero&quot;;&quot;Verdadero&quot;;&quot;Falso&quot;"/>
    <numFmt numFmtId="181" formatCode="&quot;Activado&quot;;&quot;Activado&quot;;&quot;Desactivado&quot;"/>
    <numFmt numFmtId="182" formatCode="0.0%"/>
    <numFmt numFmtId="183" formatCode="[$-80A]dddd\,\ dd&quot; de &quot;mmmm&quot; de &quot;yyyy"/>
    <numFmt numFmtId="184" formatCode="[$€-2]\ #,##0.00_);[Red]\([$€-2]\ #,##0.00\)"/>
    <numFmt numFmtId="185" formatCode="0.0000%"/>
    <numFmt numFmtId="186" formatCode="0.000000%"/>
    <numFmt numFmtId="187" formatCode="[$-80A]hh:mm:ss\ AM/PM"/>
    <numFmt numFmtId="188" formatCode="[$-F800]dddd\,\ mmmm\ dd\,\ yyyy"/>
    <numFmt numFmtId="189" formatCode="[$-C0A]dddd\,\ dd&quot; de &quot;mmmm&quot; de &quot;yyyy"/>
  </numFmts>
  <fonts count="116">
    <font>
      <sz val="10"/>
      <name val="Arial"/>
      <family val="2"/>
    </font>
    <font>
      <b/>
      <sz val="10"/>
      <name val="Helv"/>
      <family val="0"/>
    </font>
    <font>
      <i/>
      <sz val="10"/>
      <name val="Helv"/>
      <family val="0"/>
    </font>
    <font>
      <b/>
      <i/>
      <sz val="10"/>
      <name val="Helv"/>
      <family val="0"/>
    </font>
    <font>
      <sz val="10"/>
      <name val="Helv"/>
      <family val="0"/>
    </font>
    <font>
      <sz val="10"/>
      <name val="MS Sans Serif"/>
      <family val="2"/>
    </font>
    <font>
      <b/>
      <sz val="12"/>
      <name val="Arial"/>
      <family val="2"/>
    </font>
    <font>
      <sz val="8"/>
      <name val="Arial"/>
      <family val="2"/>
    </font>
    <font>
      <b/>
      <sz val="10"/>
      <name val="Arial"/>
      <family val="2"/>
    </font>
    <font>
      <b/>
      <sz val="8"/>
      <name val="Arial"/>
      <family val="2"/>
    </font>
    <font>
      <b/>
      <sz val="11"/>
      <name val="Arial"/>
      <family val="2"/>
    </font>
    <font>
      <sz val="9"/>
      <name val="Arial"/>
      <family val="2"/>
    </font>
    <font>
      <sz val="6"/>
      <name val="Arial"/>
      <family val="2"/>
    </font>
    <font>
      <b/>
      <sz val="9"/>
      <name val="Arial"/>
      <family val="2"/>
    </font>
    <font>
      <b/>
      <sz val="16"/>
      <name val="Arial"/>
      <family val="2"/>
    </font>
    <font>
      <b/>
      <sz val="8"/>
      <color indexed="11"/>
      <name val="Arial"/>
      <family val="2"/>
    </font>
    <font>
      <b/>
      <u val="single"/>
      <sz val="11"/>
      <color indexed="51"/>
      <name val="Arial"/>
      <family val="2"/>
    </font>
    <font>
      <b/>
      <sz val="11"/>
      <color indexed="8"/>
      <name val="Arial"/>
      <family val="2"/>
    </font>
    <font>
      <sz val="22"/>
      <name val="SQSLogo"/>
      <family val="1"/>
    </font>
    <font>
      <b/>
      <sz val="9"/>
      <color indexed="11"/>
      <name val="Arial"/>
      <family val="2"/>
    </font>
    <font>
      <sz val="22"/>
      <name val="SGS Logo"/>
      <family val="0"/>
    </font>
    <font>
      <sz val="8"/>
      <name val="Tahoma"/>
      <family val="2"/>
    </font>
    <font>
      <sz val="24"/>
      <name val="SGS Logo"/>
      <family val="0"/>
    </font>
    <font>
      <b/>
      <sz val="10"/>
      <name val="Trebuchet MS"/>
      <family val="2"/>
    </font>
    <font>
      <b/>
      <sz val="8"/>
      <name val="Trebuchet MS"/>
      <family val="2"/>
    </font>
    <font>
      <sz val="8"/>
      <name val="Trebuchet MS"/>
      <family val="2"/>
    </font>
    <font>
      <sz val="10"/>
      <name val="Trebuchet MS"/>
      <family val="2"/>
    </font>
    <font>
      <b/>
      <sz val="9"/>
      <name val="Trebuchet MS"/>
      <family val="2"/>
    </font>
    <font>
      <b/>
      <sz val="10"/>
      <color indexed="9"/>
      <name val="Trebuchet MS"/>
      <family val="2"/>
    </font>
    <font>
      <b/>
      <sz val="14"/>
      <color indexed="9"/>
      <name val="Trebuchet MS"/>
      <family val="2"/>
    </font>
    <font>
      <b/>
      <sz val="12"/>
      <color indexed="9"/>
      <name val="Trebuchet MS"/>
      <family val="2"/>
    </font>
    <font>
      <b/>
      <sz val="12"/>
      <name val="Trebuchet MS"/>
      <family val="2"/>
    </font>
    <font>
      <sz val="12"/>
      <name val="Trebuchet MS"/>
      <family val="2"/>
    </font>
    <font>
      <sz val="9"/>
      <name val="Trebuchet MS"/>
      <family val="2"/>
    </font>
    <font>
      <u val="single"/>
      <sz val="10"/>
      <color indexed="12"/>
      <name val="Arial"/>
      <family val="2"/>
    </font>
    <font>
      <u val="single"/>
      <sz val="10"/>
      <color indexed="36"/>
      <name val="Arial"/>
      <family val="2"/>
    </font>
    <font>
      <b/>
      <sz val="14"/>
      <name val="Arial"/>
      <family val="2"/>
    </font>
    <font>
      <sz val="14"/>
      <name val="Arial"/>
      <family val="2"/>
    </font>
    <font>
      <b/>
      <sz val="14"/>
      <name val="Trebuchet MS"/>
      <family val="2"/>
    </font>
    <font>
      <b/>
      <u val="single"/>
      <sz val="8"/>
      <name val="Trebuchet MS"/>
      <family val="2"/>
    </font>
    <font>
      <sz val="11"/>
      <name val="Trebuchet MS"/>
      <family val="2"/>
    </font>
    <font>
      <b/>
      <sz val="11"/>
      <name val="Trebuchet MS"/>
      <family val="2"/>
    </font>
    <font>
      <b/>
      <sz val="16"/>
      <name val="Trebuchet MS"/>
      <family val="2"/>
    </font>
    <font>
      <sz val="10"/>
      <name val="Arial Narrow"/>
      <family val="2"/>
    </font>
    <font>
      <b/>
      <sz val="10"/>
      <name val="Tahoma"/>
      <family val="2"/>
    </font>
    <font>
      <b/>
      <sz val="16"/>
      <color indexed="9"/>
      <name val="Arial"/>
      <family val="2"/>
    </font>
    <font>
      <b/>
      <sz val="11"/>
      <color indexed="9"/>
      <name val="Trebuchet MS"/>
      <family val="2"/>
    </font>
    <font>
      <b/>
      <sz val="12"/>
      <color indexed="9"/>
      <name val="Arial"/>
      <family val="2"/>
    </font>
    <font>
      <sz val="11"/>
      <name val="Arial"/>
      <family val="2"/>
    </font>
    <font>
      <b/>
      <sz val="16"/>
      <color indexed="9"/>
      <name val="Trebuchet MS"/>
      <family val="2"/>
    </font>
    <font>
      <sz val="12"/>
      <name val="Arial"/>
      <family val="2"/>
    </font>
    <font>
      <sz val="18"/>
      <name val="Arial"/>
      <family val="2"/>
    </font>
    <font>
      <b/>
      <sz val="20"/>
      <name val="Arial"/>
      <family val="2"/>
    </font>
    <font>
      <b/>
      <sz val="8"/>
      <color indexed="9"/>
      <name val="Arial"/>
      <family val="2"/>
    </font>
    <font>
      <sz val="10"/>
      <color indexed="9"/>
      <name val="Arial"/>
      <family val="2"/>
    </font>
    <font>
      <sz val="10"/>
      <color indexed="23"/>
      <name val="Arial"/>
      <family val="2"/>
    </font>
    <font>
      <sz val="14"/>
      <name val="Calibri"/>
      <family val="2"/>
    </font>
    <font>
      <b/>
      <sz val="11"/>
      <color indexed="9"/>
      <name val="Arial"/>
      <family val="2"/>
    </font>
    <font>
      <b/>
      <i/>
      <sz val="10"/>
      <name val="Trebuchet MS"/>
      <family val="2"/>
    </font>
    <font>
      <sz val="22"/>
      <name val="Franklin Gothic Demi Cond"/>
      <family val="2"/>
    </font>
    <font>
      <b/>
      <sz val="11"/>
      <name val="Tahoma"/>
      <family val="2"/>
    </font>
    <font>
      <sz val="7"/>
      <name val="Times New Roman"/>
      <family val="1"/>
    </font>
    <font>
      <i/>
      <sz val="8"/>
      <name val="Trebuchet MS"/>
      <family val="2"/>
    </font>
    <font>
      <sz val="8"/>
      <color indexed="8"/>
      <name val="Trebuchet MS"/>
      <family val="2"/>
    </font>
    <font>
      <sz val="9"/>
      <name val="Tahoma"/>
      <family val="2"/>
    </font>
    <font>
      <b/>
      <sz val="9"/>
      <name val="Tahoma"/>
      <family val="2"/>
    </font>
    <font>
      <sz val="8"/>
      <color indexed="57"/>
      <name val="Trebuchet MS"/>
      <family val="2"/>
    </font>
    <font>
      <sz val="9"/>
      <color indexed="8"/>
      <name val="Trebuchet MS"/>
      <family val="2"/>
    </font>
    <font>
      <sz val="10"/>
      <color indexed="8"/>
      <name val="Trebuchet MS"/>
      <family val="2"/>
    </font>
    <font>
      <b/>
      <sz val="16"/>
      <color indexed="9"/>
      <name val="Calibri"/>
      <family val="2"/>
    </font>
    <font>
      <b/>
      <sz val="14"/>
      <color indexed="9"/>
      <name val="Arial"/>
      <family val="2"/>
    </font>
    <font>
      <sz val="11"/>
      <color indexed="8"/>
      <name val="Trebuchet MS"/>
      <family val="2"/>
    </font>
    <font>
      <b/>
      <sz val="12"/>
      <color indexed="8"/>
      <name val="Trebuchet MS"/>
      <family val="2"/>
    </font>
    <font>
      <b/>
      <sz val="12"/>
      <color indexed="10"/>
      <name val="Trebuchet MS"/>
      <family val="2"/>
    </font>
    <font>
      <b/>
      <sz val="9"/>
      <name val="Calibri"/>
      <family val="2"/>
    </font>
    <font>
      <sz val="8"/>
      <color indexed="8"/>
      <name val="Arial"/>
      <family val="0"/>
    </font>
    <font>
      <sz val="4.75"/>
      <color indexed="8"/>
      <name val="Arial"/>
      <family val="0"/>
    </font>
    <font>
      <sz val="10"/>
      <color indexed="8"/>
      <name val="Calibri"/>
      <family val="0"/>
    </font>
    <font>
      <b/>
      <sz val="12"/>
      <color indexed="8"/>
      <name val="Calibri"/>
      <family val="0"/>
    </font>
    <font>
      <sz val="7.75"/>
      <color indexed="8"/>
      <name val="Calibri"/>
      <family val="0"/>
    </font>
    <font>
      <b/>
      <sz val="10"/>
      <color indexed="8"/>
      <name val="Calibri"/>
      <family val="0"/>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Calibri"/>
      <family val="2"/>
    </font>
    <font>
      <b/>
      <sz val="12"/>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8"/>
        <bgColor indexed="64"/>
      </patternFill>
    </fill>
    <fill>
      <patternFill patternType="solid">
        <fgColor indexed="22"/>
        <bgColor indexed="64"/>
      </patternFill>
    </fill>
    <fill>
      <patternFill patternType="solid">
        <fgColor indexed="56"/>
        <bgColor indexed="64"/>
      </patternFill>
    </fill>
    <fill>
      <patternFill patternType="solid">
        <fgColor indexed="63"/>
        <bgColor indexed="64"/>
      </patternFill>
    </fill>
    <fill>
      <patternFill patternType="solid">
        <fgColor indexed="47"/>
        <bgColor indexed="64"/>
      </patternFill>
    </fill>
    <fill>
      <patternFill patternType="solid">
        <fgColor indexed="30"/>
        <bgColor indexed="64"/>
      </patternFill>
    </fill>
    <fill>
      <patternFill patternType="solid">
        <fgColor indexed="9"/>
        <bgColor indexed="64"/>
      </patternFill>
    </fill>
    <fill>
      <patternFill patternType="solid">
        <fgColor indexed="52"/>
        <bgColor indexed="64"/>
      </patternFill>
    </fill>
    <fill>
      <patternFill patternType="solid">
        <fgColor indexed="8"/>
        <bgColor indexed="64"/>
      </patternFill>
    </fill>
  </fills>
  <borders count="1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medium"/>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thin"/>
      <right style="medium"/>
      <top style="medium"/>
      <bottom style="medium"/>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style="medium"/>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medium"/>
    </border>
    <border>
      <left>
        <color indexed="63"/>
      </left>
      <right style="double"/>
      <top style="medium"/>
      <bottom>
        <color indexed="63"/>
      </bottom>
    </border>
    <border>
      <left style="double"/>
      <right>
        <color indexed="63"/>
      </right>
      <top>
        <color indexed="63"/>
      </top>
      <bottom style="medium"/>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dashed"/>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double"/>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medium"/>
    </border>
    <border>
      <left style="double"/>
      <right>
        <color indexed="63"/>
      </right>
      <top style="medium"/>
      <bottom>
        <color indexed="63"/>
      </bottom>
    </border>
    <border>
      <left style="thin"/>
      <right style="medium"/>
      <top style="thin"/>
      <bottom style="double"/>
    </border>
    <border>
      <left>
        <color indexed="63"/>
      </left>
      <right style="thin"/>
      <top style="thin"/>
      <bottom style="thin"/>
    </border>
    <border>
      <left>
        <color indexed="63"/>
      </left>
      <right style="thin"/>
      <top style="thin"/>
      <bottom style="double"/>
    </border>
    <border>
      <left>
        <color indexed="63"/>
      </left>
      <right style="medium"/>
      <top style="thin"/>
      <bottom style="double"/>
    </border>
    <border>
      <left style="medium"/>
      <right style="medium"/>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
      <left>
        <color indexed="63"/>
      </left>
      <right style="thin"/>
      <top style="medium"/>
      <bottom>
        <color indexed="63"/>
      </bottom>
    </border>
    <border>
      <left style="double"/>
      <right style="double"/>
      <top>
        <color indexed="63"/>
      </top>
      <bottom style="double"/>
    </border>
    <border>
      <left style="double"/>
      <right style="double"/>
      <top style="double"/>
      <bottom style="double"/>
    </border>
    <border>
      <left style="double"/>
      <right>
        <color indexed="63"/>
      </right>
      <top style="medium"/>
      <bottom style="medium"/>
    </border>
    <border>
      <left style="medium"/>
      <right>
        <color indexed="63"/>
      </right>
      <top style="hair"/>
      <bottom style="hair"/>
    </border>
    <border>
      <left>
        <color indexed="63"/>
      </left>
      <right>
        <color indexed="63"/>
      </right>
      <top style="hair"/>
      <bottom style="hair"/>
    </border>
    <border>
      <left>
        <color indexed="63"/>
      </left>
      <right style="double"/>
      <top style="hair"/>
      <bottom style="hair"/>
    </border>
    <border>
      <left style="medium"/>
      <right>
        <color indexed="63"/>
      </right>
      <top style="hair"/>
      <bottom style="medium"/>
    </border>
    <border>
      <left>
        <color indexed="63"/>
      </left>
      <right>
        <color indexed="63"/>
      </right>
      <top style="hair"/>
      <bottom style="medium"/>
    </border>
    <border>
      <left>
        <color indexed="63"/>
      </left>
      <right style="double"/>
      <top style="hair"/>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double"/>
      <right style="double"/>
      <top>
        <color indexed="63"/>
      </top>
      <bottom>
        <color indexed="63"/>
      </bottom>
    </border>
    <border>
      <left style="double"/>
      <right style="double"/>
      <top style="double"/>
      <bottom>
        <color indexed="63"/>
      </bottom>
    </border>
    <border>
      <left style="thin"/>
      <right style="thin"/>
      <top style="thin"/>
      <bottom style="thin"/>
    </border>
    <border>
      <left style="thin"/>
      <right style="double"/>
      <top style="thin"/>
      <bottom style="thin"/>
    </border>
    <border>
      <left style="thin"/>
      <right style="double"/>
      <top style="thin"/>
      <bottom style="double"/>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double"/>
      <right style="double"/>
      <top style="medium"/>
      <bottom style="medium"/>
    </border>
    <border>
      <left>
        <color indexed="63"/>
      </left>
      <right style="thin"/>
      <top>
        <color indexed="63"/>
      </top>
      <bottom style="double"/>
    </border>
    <border>
      <left style="thin"/>
      <right style="medium"/>
      <top>
        <color indexed="63"/>
      </top>
      <bottom style="double"/>
    </border>
    <border>
      <left>
        <color indexed="63"/>
      </left>
      <right>
        <color indexed="63"/>
      </right>
      <top style="thin"/>
      <bottom style="double"/>
    </border>
    <border>
      <left style="double"/>
      <right style="double"/>
      <top style="medium"/>
      <bottom style="double"/>
    </border>
    <border>
      <left>
        <color indexed="63"/>
      </left>
      <right style="thin"/>
      <top style="medium"/>
      <bottom style="double"/>
    </border>
    <border>
      <left>
        <color indexed="63"/>
      </left>
      <right style="medium"/>
      <top style="medium"/>
      <bottom style="double"/>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thin"/>
      <right style="thin"/>
      <top style="medium"/>
      <bottom style="thin"/>
    </border>
    <border>
      <left style="thin"/>
      <right style="thin"/>
      <top style="thin"/>
      <bottom style="medium"/>
    </border>
    <border>
      <left style="medium"/>
      <right>
        <color indexed="63"/>
      </right>
      <top>
        <color indexed="63"/>
      </top>
      <bottom style="double"/>
    </border>
    <border>
      <left style="thin"/>
      <right style="thin"/>
      <top>
        <color indexed="63"/>
      </top>
      <bottom style="medium"/>
    </border>
    <border>
      <left>
        <color indexed="63"/>
      </left>
      <right style="double"/>
      <top style="medium"/>
      <bottom style="medium"/>
    </border>
    <border>
      <left>
        <color indexed="63"/>
      </left>
      <right>
        <color indexed="63"/>
      </right>
      <top style="double"/>
      <bottom style="double"/>
    </border>
    <border>
      <left style="double"/>
      <right style="double"/>
      <top style="double"/>
      <bottom style="thin">
        <color indexed="8"/>
      </bottom>
    </border>
    <border>
      <left style="double"/>
      <right style="double"/>
      <top>
        <color indexed="63"/>
      </top>
      <bottom style="thin">
        <color indexed="8"/>
      </bottom>
    </border>
    <border>
      <left style="double"/>
      <right style="double"/>
      <top style="thin"/>
      <bottom>
        <color indexed="63"/>
      </bottom>
    </border>
    <border>
      <left style="double"/>
      <right style="double"/>
      <top style="thin"/>
      <bottom style="double"/>
    </border>
    <border>
      <left>
        <color indexed="63"/>
      </left>
      <right>
        <color indexed="63"/>
      </right>
      <top style="thin"/>
      <bottom style="medium"/>
    </border>
    <border>
      <left>
        <color indexed="63"/>
      </left>
      <right style="double"/>
      <top style="medium"/>
      <bottom style="thin"/>
    </border>
    <border>
      <left>
        <color indexed="63"/>
      </left>
      <right style="medium"/>
      <top>
        <color indexed="63"/>
      </top>
      <bottom style="medium"/>
    </border>
    <border>
      <left>
        <color indexed="63"/>
      </left>
      <right>
        <color indexed="63"/>
      </right>
      <top style="medium"/>
      <bottom style="double"/>
    </border>
    <border>
      <left>
        <color indexed="63"/>
      </left>
      <right style="double"/>
      <top style="medium"/>
      <bottom style="double"/>
    </border>
    <border>
      <left style="medium"/>
      <right style="thin"/>
      <top style="medium"/>
      <bottom style="double"/>
    </border>
    <border>
      <left style="thin"/>
      <right style="medium"/>
      <top style="medium"/>
      <bottom style="double"/>
    </border>
    <border>
      <left style="double"/>
      <right style="medium"/>
      <top style="medium"/>
      <bottom style="double"/>
    </border>
    <border>
      <left style="double"/>
      <right>
        <color indexed="63"/>
      </right>
      <top style="double"/>
      <bottom style="double"/>
    </border>
    <border>
      <left>
        <color indexed="63"/>
      </left>
      <right style="thin"/>
      <top style="double"/>
      <bottom>
        <color indexed="63"/>
      </bottom>
    </border>
    <border>
      <left style="thin"/>
      <right style="double"/>
      <top style="double"/>
      <bottom>
        <color indexed="63"/>
      </bottom>
    </border>
    <border>
      <left>
        <color indexed="63"/>
      </left>
      <right style="double"/>
      <top style="double"/>
      <bottom style="double"/>
    </border>
    <border>
      <left style="thin"/>
      <right style="double"/>
      <top>
        <color indexed="63"/>
      </top>
      <bottom style="thin"/>
    </border>
    <border>
      <left style="thin"/>
      <right style="double"/>
      <top>
        <color indexed="63"/>
      </top>
      <bottom style="medium"/>
    </border>
    <border>
      <left style="thin"/>
      <right style="double"/>
      <top style="medium"/>
      <bottom>
        <color indexed="63"/>
      </bottom>
    </border>
    <border>
      <left style="thin"/>
      <right style="double"/>
      <top style="medium"/>
      <bottom style="medium"/>
    </border>
    <border>
      <left style="double"/>
      <right style="double"/>
      <top style="medium"/>
      <bottom>
        <color indexed="63"/>
      </bottom>
    </border>
    <border>
      <left style="double"/>
      <right style="thin"/>
      <top style="thin"/>
      <bottom style="thin"/>
    </border>
    <border>
      <left style="thin"/>
      <right style="thin"/>
      <top style="thin"/>
      <bottom style="double"/>
    </border>
    <border>
      <left style="medium"/>
      <right>
        <color indexed="63"/>
      </right>
      <top style="medium"/>
      <bottom style="double"/>
    </border>
    <border>
      <left style="double"/>
      <right>
        <color indexed="63"/>
      </right>
      <top style="medium"/>
      <bottom style="double"/>
    </border>
    <border>
      <left style="medium"/>
      <right style="double">
        <color indexed="63"/>
      </right>
      <top style="medium"/>
      <bottom style="medium"/>
    </border>
    <border>
      <left style="double">
        <color indexed="63"/>
      </left>
      <right style="double">
        <color indexed="63"/>
      </right>
      <top style="medium"/>
      <bottom style="medium"/>
    </border>
    <border>
      <left style="medium"/>
      <right style="thin"/>
      <top style="thin"/>
      <bottom style="medium"/>
    </border>
    <border>
      <left style="medium"/>
      <right style="thin"/>
      <top style="thin"/>
      <bottom style="thin"/>
    </border>
    <border>
      <left style="medium"/>
      <right style="thin"/>
      <top style="thin"/>
      <bottom>
        <color indexed="63"/>
      </bottom>
    </border>
    <border>
      <left style="thin"/>
      <right style="double"/>
      <top style="thin"/>
      <bottom>
        <color indexed="63"/>
      </bottom>
    </border>
    <border>
      <left style="medium"/>
      <right style="thin"/>
      <top>
        <color indexed="63"/>
      </top>
      <bottom style="thin"/>
    </border>
    <border>
      <left style="double">
        <color indexed="63"/>
      </left>
      <right>
        <color indexed="63"/>
      </right>
      <top style="double">
        <color indexed="63"/>
      </top>
      <bottom style="double">
        <color indexed="63"/>
      </bottom>
    </border>
    <border>
      <left style="medium"/>
      <right style="thin"/>
      <top style="medium"/>
      <bottom style="thin"/>
    </border>
    <border>
      <left>
        <color indexed="63"/>
      </left>
      <right style="medium"/>
      <top>
        <color indexed="63"/>
      </top>
      <bottom style="double"/>
    </border>
    <border>
      <left style="medium"/>
      <right style="medium"/>
      <top>
        <color indexed="63"/>
      </top>
      <bottom style="double"/>
    </border>
    <border>
      <left style="medium"/>
      <right>
        <color indexed="63"/>
      </right>
      <top style="double"/>
      <bottom style="medium"/>
    </border>
    <border>
      <left>
        <color indexed="63"/>
      </left>
      <right style="double"/>
      <top style="double"/>
      <bottom style="mediu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101" fillId="20" borderId="0" applyNumberFormat="0" applyBorder="0" applyAlignment="0" applyProtection="0"/>
    <xf numFmtId="0" fontId="102" fillId="21" borderId="1" applyNumberFormat="0" applyAlignment="0" applyProtection="0"/>
    <xf numFmtId="0" fontId="103" fillId="22" borderId="2" applyNumberFormat="0" applyAlignment="0" applyProtection="0"/>
    <xf numFmtId="0" fontId="104" fillId="0" borderId="3" applyNumberFormat="0" applyFill="0" applyAlignment="0" applyProtection="0"/>
    <xf numFmtId="0" fontId="105" fillId="0" borderId="0" applyNumberFormat="0" applyFill="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6"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7"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108" fillId="31" borderId="0" applyNumberFormat="0" applyBorder="0" applyAlignment="0" applyProtection="0"/>
    <xf numFmtId="0" fontId="99" fillId="0" borderId="0">
      <alignment/>
      <protection/>
    </xf>
    <xf numFmtId="0" fontId="0" fillId="32" borderId="4" applyNumberFormat="0" applyFont="0" applyAlignment="0" applyProtection="0"/>
    <xf numFmtId="9" fontId="4" fillId="0" borderId="0" applyFont="0" applyFill="0" applyBorder="0" applyAlignment="0" applyProtection="0"/>
    <xf numFmtId="0" fontId="109" fillId="21" borderId="5" applyNumberFormat="0" applyAlignment="0" applyProtection="0"/>
    <xf numFmtId="0" fontId="5" fillId="0" borderId="0">
      <alignment/>
      <protection/>
    </xf>
    <xf numFmtId="0" fontId="5" fillId="0" borderId="0">
      <alignment/>
      <protection/>
    </xf>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0" borderId="6" applyNumberFormat="0" applyFill="0" applyAlignment="0" applyProtection="0"/>
    <xf numFmtId="0" fontId="114" fillId="0" borderId="7" applyNumberFormat="0" applyFill="0" applyAlignment="0" applyProtection="0"/>
    <xf numFmtId="0" fontId="105" fillId="0" borderId="8" applyNumberFormat="0" applyFill="0" applyAlignment="0" applyProtection="0"/>
    <xf numFmtId="0" fontId="115" fillId="0" borderId="9" applyNumberFormat="0" applyFill="0" applyAlignment="0" applyProtection="0"/>
  </cellStyleXfs>
  <cellXfs count="1098">
    <xf numFmtId="0" fontId="0" fillId="0" borderId="0" xfId="0" applyAlignment="1">
      <alignment/>
    </xf>
    <xf numFmtId="0" fontId="0" fillId="0" borderId="0" xfId="0" applyBorder="1" applyAlignment="1">
      <alignment/>
    </xf>
    <xf numFmtId="0" fontId="7" fillId="0" borderId="0" xfId="0" applyFont="1" applyBorder="1" applyAlignment="1">
      <alignment/>
    </xf>
    <xf numFmtId="0" fontId="0" fillId="0" borderId="0" xfId="0" applyNumberFormat="1" applyFont="1" applyBorder="1" applyAlignment="1">
      <alignment vertical="center"/>
    </xf>
    <xf numFmtId="0" fontId="0" fillId="0" borderId="0" xfId="0" applyFont="1" applyAlignment="1">
      <alignment/>
    </xf>
    <xf numFmtId="0" fontId="8" fillId="0" borderId="0" xfId="0" applyFont="1" applyAlignment="1">
      <alignment/>
    </xf>
    <xf numFmtId="0" fontId="0" fillId="0" borderId="0" xfId="0" applyFont="1" applyBorder="1" applyAlignment="1">
      <alignment/>
    </xf>
    <xf numFmtId="0" fontId="8"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left"/>
    </xf>
    <xf numFmtId="0" fontId="0" fillId="0" borderId="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0" fontId="7" fillId="0" borderId="0" xfId="0" applyFont="1" applyAlignment="1">
      <alignment/>
    </xf>
    <xf numFmtId="0" fontId="0" fillId="0" borderId="0" xfId="0" applyFont="1" applyBorder="1" applyAlignment="1" applyProtection="1">
      <alignment horizontal="lef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0" fontId="0" fillId="0" borderId="0" xfId="0" applyFont="1" applyAlignment="1" applyProtection="1">
      <alignment/>
      <protection hidden="1"/>
    </xf>
    <xf numFmtId="0" fontId="6" fillId="0" borderId="0" xfId="57" applyFont="1" applyBorder="1" applyAlignment="1" applyProtection="1" quotePrefix="1">
      <alignment horizontal="left" vertical="center"/>
      <protection hidden="1"/>
    </xf>
    <xf numFmtId="0" fontId="0" fillId="0" borderId="0" xfId="57" applyFont="1" applyBorder="1" applyAlignment="1" applyProtection="1">
      <alignment horizontal="center" vertical="center"/>
      <protection hidden="1"/>
    </xf>
    <xf numFmtId="0" fontId="0" fillId="0" borderId="10" xfId="0" applyFont="1" applyBorder="1" applyAlignment="1" applyProtection="1">
      <alignment horizontal="left"/>
      <protection hidden="1"/>
    </xf>
    <xf numFmtId="0" fontId="6" fillId="0" borderId="0" xfId="0" applyFont="1" applyBorder="1" applyAlignment="1" applyProtection="1">
      <alignment horizontal="left" vertical="center"/>
      <protection hidden="1"/>
    </xf>
    <xf numFmtId="0" fontId="7" fillId="0" borderId="0" xfId="57" applyFont="1" applyBorder="1" applyAlignment="1" applyProtection="1">
      <alignment horizontal="left" vertical="center"/>
      <protection hidden="1"/>
    </xf>
    <xf numFmtId="0" fontId="6" fillId="0" borderId="0" xfId="57" applyFont="1" applyBorder="1" applyAlignment="1" applyProtection="1">
      <alignment horizontal="center" vertical="center"/>
      <protection hidden="1"/>
    </xf>
    <xf numFmtId="0" fontId="7" fillId="0" borderId="0" xfId="57" applyFont="1" applyBorder="1" applyAlignment="1" applyProtection="1" quotePrefix="1">
      <alignment horizontal="right" vertical="center"/>
      <protection hidden="1"/>
    </xf>
    <xf numFmtId="0" fontId="8" fillId="0" borderId="0" xfId="57" applyFont="1" applyBorder="1" applyAlignment="1" applyProtection="1">
      <alignment horizontal="left" vertical="center"/>
      <protection hidden="1"/>
    </xf>
    <xf numFmtId="0" fontId="0" fillId="0" borderId="0" xfId="0" applyBorder="1" applyAlignment="1" applyProtection="1">
      <alignment/>
      <protection hidden="1"/>
    </xf>
    <xf numFmtId="0" fontId="0" fillId="0" borderId="0" xfId="0" applyNumberFormat="1"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NumberFormat="1" applyFont="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Border="1" applyAlignment="1" applyProtection="1">
      <alignment vertical="center"/>
      <protection hidden="1"/>
    </xf>
    <xf numFmtId="1" fontId="0" fillId="0" borderId="0" xfId="0" applyNumberFormat="1" applyFont="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NumberFormat="1" applyFont="1" applyFill="1" applyBorder="1" applyAlignment="1" applyProtection="1">
      <alignment vertical="center"/>
      <protection hidden="1"/>
    </xf>
    <xf numFmtId="0" fontId="0" fillId="0" borderId="0" xfId="0" applyNumberFormat="1" applyFont="1" applyBorder="1" applyAlignment="1" applyProtection="1">
      <alignment horizontal="left" vertical="center"/>
      <protection hidden="1"/>
    </xf>
    <xf numFmtId="0" fontId="0" fillId="0" borderId="10" xfId="0" applyFont="1" applyBorder="1" applyAlignment="1" applyProtection="1">
      <alignment/>
      <protection hidden="1"/>
    </xf>
    <xf numFmtId="0" fontId="8" fillId="0" borderId="0" xfId="0" applyFont="1" applyBorder="1" applyAlignment="1" applyProtection="1">
      <alignment vertical="center"/>
      <protection hidden="1"/>
    </xf>
    <xf numFmtId="0" fontId="0" fillId="0" borderId="0" xfId="57" applyFont="1" applyBorder="1" applyAlignment="1" applyProtection="1">
      <alignment horizontal="right" vertical="center"/>
      <protection hidden="1"/>
    </xf>
    <xf numFmtId="0" fontId="0" fillId="0" borderId="0" xfId="57" applyFont="1" applyBorder="1" applyAlignment="1" applyProtection="1">
      <alignment horizontal="left" vertical="center"/>
      <protection hidden="1"/>
    </xf>
    <xf numFmtId="0" fontId="0" fillId="0" borderId="0" xfId="0" applyAlignment="1" applyProtection="1">
      <alignment/>
      <protection hidden="1"/>
    </xf>
    <xf numFmtId="0" fontId="0" fillId="0" borderId="0" xfId="0" applyFont="1" applyBorder="1" applyAlignment="1" applyProtection="1">
      <alignment horizontal="center" vertical="center"/>
      <protection hidden="1"/>
    </xf>
    <xf numFmtId="0" fontId="0" fillId="0" borderId="11" xfId="0" applyFont="1" applyBorder="1" applyAlignment="1" applyProtection="1">
      <alignment/>
      <protection hidden="1"/>
    </xf>
    <xf numFmtId="0" fontId="6" fillId="0" borderId="0" xfId="0" applyFont="1" applyBorder="1" applyAlignment="1" applyProtection="1">
      <alignment horizontal="right" vertical="center"/>
      <protection hidden="1"/>
    </xf>
    <xf numFmtId="0" fontId="8" fillId="0" borderId="0" xfId="0" applyFont="1" applyFill="1" applyBorder="1" applyAlignment="1" applyProtection="1">
      <alignment vertical="center"/>
      <protection hidden="1"/>
    </xf>
    <xf numFmtId="0" fontId="12" fillId="0" borderId="0" xfId="0" applyFont="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0" fillId="0" borderId="0" xfId="0" applyFont="1" applyBorder="1" applyAlignment="1" applyProtection="1" quotePrefix="1">
      <alignment horizontal="right" vertical="center"/>
      <protection hidden="1"/>
    </xf>
    <xf numFmtId="0" fontId="8" fillId="0" borderId="0" xfId="0" applyNumberFormat="1" applyFont="1" applyBorder="1" applyAlignment="1" applyProtection="1">
      <alignment vertical="center"/>
      <protection hidden="1"/>
    </xf>
    <xf numFmtId="3" fontId="0" fillId="0" borderId="0" xfId="0" applyNumberFormat="1" applyFont="1" applyBorder="1" applyAlignment="1" applyProtection="1" quotePrefix="1">
      <alignment horizontal="right" vertical="center"/>
      <protection hidden="1"/>
    </xf>
    <xf numFmtId="0" fontId="6" fillId="0" borderId="0" xfId="57" applyFont="1" applyBorder="1" applyAlignment="1" applyProtection="1">
      <alignment horizontal="left" vertical="center"/>
      <protection hidden="1"/>
    </xf>
    <xf numFmtId="0" fontId="0" fillId="0" borderId="0" xfId="57" applyFont="1" applyBorder="1" applyAlignment="1" applyProtection="1">
      <alignment vertical="center"/>
      <protection hidden="1"/>
    </xf>
    <xf numFmtId="0" fontId="7" fillId="0" borderId="0" xfId="57" applyFont="1" applyBorder="1" applyAlignment="1" applyProtection="1" quotePrefix="1">
      <alignment horizontal="left" vertical="center"/>
      <protection hidden="1"/>
    </xf>
    <xf numFmtId="0" fontId="10" fillId="0" borderId="0" xfId="57" applyFont="1" applyBorder="1" applyAlignment="1" applyProtection="1" quotePrefix="1">
      <alignment horizontal="left" vertical="center"/>
      <protection hidden="1"/>
    </xf>
    <xf numFmtId="0" fontId="7" fillId="0" borderId="0" xfId="0" applyFont="1" applyBorder="1" applyAlignment="1" applyProtection="1">
      <alignment/>
      <protection hidden="1"/>
    </xf>
    <xf numFmtId="16" fontId="0" fillId="0" borderId="0" xfId="57" applyNumberFormat="1" applyFont="1" applyBorder="1" applyAlignment="1" applyProtection="1" quotePrefix="1">
      <alignment horizontal="left" vertical="center"/>
      <protection hidden="1"/>
    </xf>
    <xf numFmtId="1" fontId="0" fillId="0" borderId="0" xfId="57" applyNumberFormat="1" applyFont="1" applyBorder="1" applyAlignment="1" applyProtection="1">
      <alignment horizontal="center" vertical="center"/>
      <protection hidden="1"/>
    </xf>
    <xf numFmtId="0" fontId="0" fillId="0" borderId="0" xfId="57" applyFont="1" applyBorder="1" applyAlignment="1" applyProtection="1" quotePrefix="1">
      <alignment horizontal="left" vertical="center"/>
      <protection hidden="1"/>
    </xf>
    <xf numFmtId="0" fontId="0" fillId="0" borderId="0" xfId="0" applyFont="1" applyBorder="1" applyAlignment="1" applyProtection="1">
      <alignment/>
      <protection hidden="1"/>
    </xf>
    <xf numFmtId="1" fontId="0" fillId="0" borderId="0" xfId="0" applyNumberFormat="1" applyFont="1" applyBorder="1" applyAlignment="1" applyProtection="1">
      <alignment horizontal="center" vertical="center"/>
      <protection hidden="1"/>
    </xf>
    <xf numFmtId="0" fontId="0" fillId="0" borderId="0" xfId="0" applyNumberFormat="1" applyFont="1" applyBorder="1" applyAlignment="1" applyProtection="1">
      <alignment vertical="center"/>
      <protection hidden="1"/>
    </xf>
    <xf numFmtId="0" fontId="0" fillId="0" borderId="0" xfId="0" applyNumberFormat="1" applyFont="1" applyBorder="1" applyAlignment="1" applyProtection="1" quotePrefix="1">
      <alignment horizontal="left" vertical="center"/>
      <protection hidden="1"/>
    </xf>
    <xf numFmtId="0" fontId="0" fillId="0" borderId="0" xfId="0" applyFont="1" applyBorder="1" applyAlignment="1" applyProtection="1">
      <alignment horizontal="right"/>
      <protection hidden="1"/>
    </xf>
    <xf numFmtId="0" fontId="0" fillId="0" borderId="0" xfId="0" applyFont="1" applyAlignment="1" applyProtection="1">
      <alignment horizontal="left"/>
      <protection hidden="1"/>
    </xf>
    <xf numFmtId="0" fontId="8" fillId="0" borderId="0" xfId="0" applyFont="1" applyBorder="1" applyAlignment="1" applyProtection="1">
      <alignment/>
      <protection hidden="1"/>
    </xf>
    <xf numFmtId="0" fontId="0" fillId="0" borderId="0" xfId="0" applyFont="1" applyAlignment="1" applyProtection="1">
      <alignment horizontal="right"/>
      <protection hidden="1"/>
    </xf>
    <xf numFmtId="0" fontId="12" fillId="0" borderId="0" xfId="0" applyFont="1" applyBorder="1" applyAlignment="1" applyProtection="1">
      <alignment vertical="center"/>
      <protection hidden="1"/>
    </xf>
    <xf numFmtId="0" fontId="12" fillId="0" borderId="0" xfId="0" applyNumberFormat="1" applyFont="1" applyBorder="1" applyAlignment="1" applyProtection="1">
      <alignment horizontal="left" vertical="center"/>
      <protection hidden="1"/>
    </xf>
    <xf numFmtId="0" fontId="6" fillId="0" borderId="0" xfId="57" applyFont="1" applyBorder="1" applyAlignment="1" applyProtection="1" quotePrefix="1">
      <alignment horizontal="right" vertical="center"/>
      <protection hidden="1"/>
    </xf>
    <xf numFmtId="0" fontId="0" fillId="0" borderId="0" xfId="0" applyNumberFormat="1" applyFont="1" applyBorder="1" applyAlignment="1" applyProtection="1" quotePrefix="1">
      <alignment horizontal="right" vertical="center"/>
      <protection hidden="1"/>
    </xf>
    <xf numFmtId="0" fontId="13" fillId="0" borderId="0" xfId="0" applyFont="1" applyBorder="1" applyAlignment="1" applyProtection="1">
      <alignment horizontal="left"/>
      <protection hidden="1"/>
    </xf>
    <xf numFmtId="0" fontId="18" fillId="0" borderId="0" xfId="0" applyFont="1" applyBorder="1" applyAlignment="1" applyProtection="1">
      <alignment/>
      <protection hidden="1"/>
    </xf>
    <xf numFmtId="0" fontId="13" fillId="0" borderId="0" xfId="0" applyFont="1" applyAlignment="1">
      <alignment horizontal="left" vertical="center"/>
    </xf>
    <xf numFmtId="0" fontId="13" fillId="0" borderId="0" xfId="0" applyFont="1" applyAlignment="1">
      <alignment horizontal="left" vertical="center"/>
    </xf>
    <xf numFmtId="0" fontId="0" fillId="0" borderId="11" xfId="57"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Fill="1" applyBorder="1" applyAlignment="1" applyProtection="1">
      <alignment horizontal="left" vertical="center"/>
      <protection hidden="1"/>
    </xf>
    <xf numFmtId="0" fontId="0" fillId="0" borderId="0" xfId="0" applyFill="1" applyAlignment="1">
      <alignment horizontal="left" vertical="center"/>
    </xf>
    <xf numFmtId="0" fontId="18" fillId="0" borderId="0" xfId="0" applyFont="1" applyFill="1" applyAlignment="1">
      <alignment horizontal="left" vertical="center"/>
    </xf>
    <xf numFmtId="0" fontId="0" fillId="0" borderId="0" xfId="0" applyAlignment="1">
      <alignment horizontal="left" vertical="center"/>
    </xf>
    <xf numFmtId="0" fontId="17" fillId="0" borderId="0" xfId="0" applyFont="1" applyBorder="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6" fillId="0" borderId="0" xfId="57" applyFont="1" applyBorder="1" applyAlignment="1" applyProtection="1">
      <alignment horizontal="left" vertical="center"/>
      <protection hidden="1"/>
    </xf>
    <xf numFmtId="0" fontId="8" fillId="0" borderId="0" xfId="0" applyFont="1" applyAlignment="1">
      <alignment horizontal="left" vertical="center"/>
    </xf>
    <xf numFmtId="0" fontId="0" fillId="0" borderId="0" xfId="0" applyFont="1" applyAlignment="1">
      <alignment horizontal="left" vertical="center"/>
    </xf>
    <xf numFmtId="0" fontId="0" fillId="0" borderId="0" xfId="57" applyFont="1" applyFill="1" applyBorder="1" applyAlignment="1" applyProtection="1">
      <alignment horizontal="left" vertical="center"/>
      <protection hidden="1"/>
    </xf>
    <xf numFmtId="0" fontId="0" fillId="0" borderId="0" xfId="0" applyBorder="1" applyAlignment="1">
      <alignment horizontal="left" vertical="center"/>
    </xf>
    <xf numFmtId="0" fontId="19" fillId="0" borderId="0" xfId="0" applyFont="1" applyAlignment="1">
      <alignment horizontal="left" vertical="center"/>
    </xf>
    <xf numFmtId="0" fontId="9" fillId="0" borderId="0" xfId="57" applyFont="1" applyBorder="1" applyAlignment="1" applyProtection="1" quotePrefix="1">
      <alignment horizontal="left" vertical="center"/>
      <protection hidden="1"/>
    </xf>
    <xf numFmtId="0" fontId="20" fillId="0" borderId="0" xfId="0" applyFont="1" applyFill="1" applyBorder="1" applyAlignment="1">
      <alignment horizontal="left" vertical="center"/>
    </xf>
    <xf numFmtId="0" fontId="0" fillId="0" borderId="0" xfId="0" applyAlignment="1">
      <alignment horizontal="left"/>
    </xf>
    <xf numFmtId="0" fontId="13" fillId="0" borderId="0" xfId="0" applyNumberFormat="1" applyFont="1" applyBorder="1" applyAlignment="1" applyProtection="1" quotePrefix="1">
      <alignment horizontal="left" vertical="center"/>
      <protection hidden="1"/>
    </xf>
    <xf numFmtId="0" fontId="7" fillId="0" borderId="0" xfId="0" applyNumberFormat="1" applyFont="1" applyBorder="1" applyAlignment="1" applyProtection="1">
      <alignment vertical="center"/>
      <protection hidden="1"/>
    </xf>
    <xf numFmtId="0" fontId="0" fillId="0" borderId="0" xfId="0" applyFont="1" applyBorder="1" applyAlignment="1" applyProtection="1">
      <alignment horizontal="center"/>
      <protection hidden="1"/>
    </xf>
    <xf numFmtId="0" fontId="22" fillId="0" borderId="0" xfId="0" applyFont="1" applyBorder="1" applyAlignment="1" applyProtection="1">
      <alignment horizontal="left" vertical="center"/>
      <protection hidden="1"/>
    </xf>
    <xf numFmtId="0" fontId="23" fillId="0" borderId="12" xfId="0" applyFont="1" applyBorder="1" applyAlignment="1">
      <alignment horizontal="center"/>
    </xf>
    <xf numFmtId="10" fontId="23" fillId="0" borderId="13" xfId="0" applyNumberFormat="1" applyFont="1" applyBorder="1" applyAlignment="1">
      <alignment horizontal="center" vertical="center"/>
    </xf>
    <xf numFmtId="10" fontId="23" fillId="0" borderId="14" xfId="0" applyNumberFormat="1" applyFont="1" applyBorder="1" applyAlignment="1">
      <alignment horizontal="center" vertical="center"/>
    </xf>
    <xf numFmtId="10" fontId="23" fillId="0" borderId="15" xfId="0" applyNumberFormat="1" applyFont="1" applyBorder="1" applyAlignment="1">
      <alignment horizontal="center" vertical="center"/>
    </xf>
    <xf numFmtId="10" fontId="23" fillId="0" borderId="16" xfId="0" applyNumberFormat="1" applyFont="1" applyBorder="1" applyAlignment="1">
      <alignment horizontal="center" vertical="center"/>
    </xf>
    <xf numFmtId="10" fontId="23" fillId="0" borderId="17" xfId="0" applyNumberFormat="1" applyFont="1" applyBorder="1" applyAlignment="1">
      <alignment horizontal="center" vertical="center"/>
    </xf>
    <xf numFmtId="10" fontId="23" fillId="0" borderId="18" xfId="0" applyNumberFormat="1" applyFont="1" applyBorder="1" applyAlignment="1">
      <alignment horizontal="center" vertical="center"/>
    </xf>
    <xf numFmtId="10" fontId="23" fillId="0" borderId="19" xfId="0" applyNumberFormat="1" applyFont="1" applyBorder="1" applyAlignment="1">
      <alignment horizontal="center" vertical="center"/>
    </xf>
    <xf numFmtId="10" fontId="23" fillId="0" borderId="20" xfId="0" applyNumberFormat="1" applyFont="1" applyBorder="1" applyAlignment="1">
      <alignment horizontal="center" vertical="center"/>
    </xf>
    <xf numFmtId="10" fontId="23" fillId="0" borderId="21" xfId="0" applyNumberFormat="1" applyFont="1" applyBorder="1" applyAlignment="1">
      <alignment horizontal="center" vertical="center"/>
    </xf>
    <xf numFmtId="10" fontId="23" fillId="0" borderId="22" xfId="0" applyNumberFormat="1" applyFont="1" applyBorder="1" applyAlignment="1">
      <alignment horizontal="center" vertical="center"/>
    </xf>
    <xf numFmtId="10" fontId="23" fillId="0" borderId="23" xfId="0" applyNumberFormat="1" applyFont="1" applyBorder="1" applyAlignment="1">
      <alignment horizontal="center" vertical="center"/>
    </xf>
    <xf numFmtId="10" fontId="23" fillId="0" borderId="24" xfId="0" applyNumberFormat="1" applyFont="1" applyBorder="1" applyAlignment="1">
      <alignment horizontal="center" vertical="center"/>
    </xf>
    <xf numFmtId="0" fontId="29" fillId="33" borderId="25" xfId="0" applyFont="1" applyFill="1" applyBorder="1" applyAlignment="1">
      <alignment horizontal="left" vertical="top" wrapText="1"/>
    </xf>
    <xf numFmtId="10" fontId="23" fillId="0" borderId="26" xfId="0" applyNumberFormat="1" applyFont="1" applyBorder="1" applyAlignment="1">
      <alignment horizontal="center" vertical="center"/>
    </xf>
    <xf numFmtId="0" fontId="23" fillId="0" borderId="27" xfId="0" applyFont="1" applyBorder="1" applyAlignment="1">
      <alignment horizontal="center"/>
    </xf>
    <xf numFmtId="0" fontId="0" fillId="0" borderId="17" xfId="0" applyBorder="1" applyAlignment="1">
      <alignment/>
    </xf>
    <xf numFmtId="10" fontId="23" fillId="0" borderId="28" xfId="0" applyNumberFormat="1" applyFont="1" applyBorder="1" applyAlignment="1" applyProtection="1">
      <alignment horizontal="center" vertical="center"/>
      <protection hidden="1"/>
    </xf>
    <xf numFmtId="10" fontId="23" fillId="0" borderId="29" xfId="0" applyNumberFormat="1" applyFont="1" applyBorder="1" applyAlignment="1" applyProtection="1">
      <alignment horizontal="center" vertical="center"/>
      <protection hidden="1"/>
    </xf>
    <xf numFmtId="10" fontId="28" fillId="34" borderId="28" xfId="0" applyNumberFormat="1" applyFont="1" applyFill="1" applyBorder="1" applyAlignment="1" applyProtection="1">
      <alignment horizontal="center" vertical="center"/>
      <protection hidden="1"/>
    </xf>
    <xf numFmtId="0" fontId="28" fillId="34" borderId="28" xfId="0" applyFont="1" applyFill="1" applyBorder="1" applyAlignment="1">
      <alignment horizontal="center" vertical="top" wrapText="1"/>
    </xf>
    <xf numFmtId="0" fontId="23" fillId="0" borderId="0" xfId="0" applyNumberFormat="1" applyFont="1" applyBorder="1" applyAlignment="1" applyProtection="1">
      <alignment horizontal="left" vertical="center"/>
      <protection hidden="1"/>
    </xf>
    <xf numFmtId="0" fontId="0" fillId="0" borderId="11" xfId="0" applyFont="1" applyBorder="1" applyAlignment="1" applyProtection="1">
      <alignment horizontal="left"/>
      <protection hidden="1"/>
    </xf>
    <xf numFmtId="0" fontId="26" fillId="0" borderId="0" xfId="0" applyFont="1" applyBorder="1" applyAlignment="1" applyProtection="1">
      <alignment horizontal="left"/>
      <protection hidden="1"/>
    </xf>
    <xf numFmtId="0" fontId="23" fillId="0" borderId="0" xfId="0" applyNumberFormat="1" applyFont="1" applyBorder="1" applyAlignment="1" applyProtection="1" quotePrefix="1">
      <alignment horizontal="center" vertical="center"/>
      <protection hidden="1"/>
    </xf>
    <xf numFmtId="10" fontId="7" fillId="0" borderId="0" xfId="0" applyNumberFormat="1" applyFont="1" applyBorder="1" applyAlignment="1" applyProtection="1">
      <alignment/>
      <protection hidden="1"/>
    </xf>
    <xf numFmtId="0" fontId="15" fillId="0" borderId="0" xfId="0" applyFont="1" applyBorder="1" applyAlignment="1" applyProtection="1">
      <alignment horizontal="left"/>
      <protection hidden="1"/>
    </xf>
    <xf numFmtId="0" fontId="0" fillId="0" borderId="30" xfId="0" applyFont="1" applyBorder="1" applyAlignment="1" applyProtection="1">
      <alignment/>
      <protection hidden="1"/>
    </xf>
    <xf numFmtId="0" fontId="36" fillId="0" borderId="0" xfId="0" applyNumberFormat="1" applyFont="1" applyBorder="1" applyAlignment="1" applyProtection="1">
      <alignment vertical="center"/>
      <protection hidden="1"/>
    </xf>
    <xf numFmtId="0" fontId="37" fillId="0" borderId="0" xfId="0" applyFont="1" applyBorder="1" applyAlignment="1" applyProtection="1">
      <alignment vertical="center"/>
      <protection hidden="1"/>
    </xf>
    <xf numFmtId="1" fontId="9" fillId="0" borderId="0" xfId="57" applyNumberFormat="1" applyFont="1" applyBorder="1" applyAlignment="1" applyProtection="1">
      <alignment horizontal="center" vertical="center"/>
      <protection hidden="1"/>
    </xf>
    <xf numFmtId="1" fontId="9" fillId="0" borderId="10" xfId="57" applyNumberFormat="1" applyFont="1" applyBorder="1" applyAlignment="1" applyProtection="1">
      <alignment horizontal="center" vertical="center"/>
      <protection hidden="1"/>
    </xf>
    <xf numFmtId="1" fontId="9" fillId="0" borderId="31" xfId="57" applyNumberFormat="1" applyFont="1" applyBorder="1" applyAlignment="1" applyProtection="1">
      <alignment horizontal="center" vertical="center"/>
      <protection hidden="1"/>
    </xf>
    <xf numFmtId="0" fontId="7" fillId="0" borderId="10" xfId="0" applyFont="1" applyBorder="1" applyAlignment="1" applyProtection="1">
      <alignment/>
      <protection hidden="1"/>
    </xf>
    <xf numFmtId="1" fontId="9" fillId="0" borderId="12" xfId="57" applyNumberFormat="1" applyFont="1" applyBorder="1" applyAlignment="1" applyProtection="1">
      <alignment horizontal="center" vertical="center"/>
      <protection hidden="1"/>
    </xf>
    <xf numFmtId="1" fontId="9" fillId="0" borderId="32" xfId="57" applyNumberFormat="1" applyFont="1" applyBorder="1" applyAlignment="1" applyProtection="1">
      <alignment horizontal="center" vertical="center"/>
      <protection hidden="1"/>
    </xf>
    <xf numFmtId="1" fontId="9" fillId="0" borderId="25" xfId="57" applyNumberFormat="1" applyFont="1" applyBorder="1" applyAlignment="1" applyProtection="1">
      <alignment horizontal="center" vertical="center"/>
      <protection hidden="1"/>
    </xf>
    <xf numFmtId="1" fontId="9" fillId="0" borderId="33" xfId="57" applyNumberFormat="1" applyFont="1" applyBorder="1" applyAlignment="1" applyProtection="1">
      <alignment horizontal="center" vertical="center"/>
      <protection hidden="1"/>
    </xf>
    <xf numFmtId="1" fontId="9" fillId="0" borderId="26" xfId="57" applyNumberFormat="1" applyFont="1" applyBorder="1" applyAlignment="1" applyProtection="1">
      <alignment horizontal="center" vertical="center"/>
      <protection hidden="1"/>
    </xf>
    <xf numFmtId="0" fontId="0" fillId="0" borderId="34" xfId="0" applyBorder="1" applyAlignment="1">
      <alignment/>
    </xf>
    <xf numFmtId="10" fontId="23" fillId="0" borderId="12" xfId="0" applyNumberFormat="1" applyFont="1" applyBorder="1" applyAlignment="1">
      <alignment horizontal="center" vertical="center"/>
    </xf>
    <xf numFmtId="10" fontId="23" fillId="0" borderId="35" xfId="0" applyNumberFormat="1" applyFont="1" applyBorder="1" applyAlignment="1">
      <alignment horizontal="center" vertical="center"/>
    </xf>
    <xf numFmtId="0" fontId="33" fillId="0" borderId="0" xfId="0" applyNumberFormat="1" applyFont="1" applyBorder="1" applyAlignment="1" applyProtection="1">
      <alignment horizontal="left" vertical="center"/>
      <protection hidden="1"/>
    </xf>
    <xf numFmtId="0" fontId="0" fillId="0" borderId="0" xfId="0" applyFont="1" applyAlignment="1" applyProtection="1">
      <alignment wrapText="1"/>
      <protection hidden="1"/>
    </xf>
    <xf numFmtId="3" fontId="0" fillId="0" borderId="0" xfId="0" applyNumberFormat="1" applyFont="1" applyBorder="1" applyAlignment="1" applyProtection="1">
      <alignment/>
      <protection hidden="1"/>
    </xf>
    <xf numFmtId="1" fontId="10" fillId="0" borderId="10" xfId="57" applyNumberFormat="1" applyFont="1" applyBorder="1" applyAlignment="1" applyProtection="1">
      <alignment horizontal="center" vertical="center"/>
      <protection hidden="1"/>
    </xf>
    <xf numFmtId="1" fontId="10" fillId="0" borderId="0" xfId="57" applyNumberFormat="1" applyFont="1" applyBorder="1" applyAlignment="1" applyProtection="1">
      <alignment horizontal="center" vertical="center"/>
      <protection hidden="1"/>
    </xf>
    <xf numFmtId="49" fontId="13" fillId="0" borderId="12" xfId="0" applyNumberFormat="1" applyFont="1" applyBorder="1" applyAlignment="1" applyProtection="1">
      <alignment horizontal="left" vertical="center"/>
      <protection hidden="1"/>
    </xf>
    <xf numFmtId="0" fontId="13" fillId="0" borderId="12" xfId="0" applyFont="1" applyBorder="1" applyAlignment="1" applyProtection="1">
      <alignment horizontal="left"/>
      <protection hidden="1"/>
    </xf>
    <xf numFmtId="0" fontId="11" fillId="0" borderId="34" xfId="0" applyNumberFormat="1" applyFont="1" applyBorder="1" applyAlignment="1" applyProtection="1">
      <alignment vertical="center"/>
      <protection hidden="1"/>
    </xf>
    <xf numFmtId="0" fontId="11" fillId="0" borderId="32" xfId="0" applyNumberFormat="1" applyFont="1" applyBorder="1" applyAlignment="1" applyProtection="1">
      <alignment vertical="center"/>
      <protection hidden="1"/>
    </xf>
    <xf numFmtId="0" fontId="11" fillId="0" borderId="34" xfId="0" applyFont="1" applyBorder="1" applyAlignment="1" applyProtection="1">
      <alignment vertical="center"/>
      <protection hidden="1"/>
    </xf>
    <xf numFmtId="0" fontId="11" fillId="0" borderId="12" xfId="0" applyFont="1" applyBorder="1" applyAlignment="1" applyProtection="1">
      <alignment vertical="center"/>
      <protection hidden="1"/>
    </xf>
    <xf numFmtId="0" fontId="11" fillId="0" borderId="12" xfId="0" applyNumberFormat="1" applyFont="1" applyBorder="1" applyAlignment="1" applyProtection="1">
      <alignment vertical="center"/>
      <protection hidden="1"/>
    </xf>
    <xf numFmtId="0"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11" fillId="0" borderId="0" xfId="0" applyNumberFormat="1" applyFont="1" applyBorder="1" applyAlignment="1" applyProtection="1">
      <alignment vertical="center"/>
      <protection hidden="1"/>
    </xf>
    <xf numFmtId="0" fontId="11" fillId="0" borderId="0" xfId="0" applyFont="1" applyBorder="1" applyAlignment="1" applyProtection="1">
      <alignment vertical="center"/>
      <protection hidden="1"/>
    </xf>
    <xf numFmtId="0" fontId="11" fillId="0" borderId="0" xfId="0" applyFont="1" applyBorder="1" applyAlignment="1">
      <alignment/>
    </xf>
    <xf numFmtId="1" fontId="11" fillId="0" borderId="0" xfId="0" applyNumberFormat="1" applyFont="1" applyBorder="1" applyAlignment="1" applyProtection="1">
      <alignment vertical="center"/>
      <protection hidden="1"/>
    </xf>
    <xf numFmtId="0" fontId="11" fillId="0" borderId="0" xfId="0" applyFont="1" applyBorder="1" applyAlignment="1" applyProtection="1">
      <alignment/>
      <protection hidden="1"/>
    </xf>
    <xf numFmtId="0" fontId="11" fillId="0" borderId="27" xfId="0" applyNumberFormat="1" applyFont="1" applyBorder="1" applyAlignment="1" applyProtection="1">
      <alignment vertical="center"/>
      <protection hidden="1"/>
    </xf>
    <xf numFmtId="0" fontId="11" fillId="0" borderId="27" xfId="0" applyNumberFormat="1" applyFont="1" applyBorder="1" applyAlignment="1" applyProtection="1">
      <alignment horizontal="center" vertical="center"/>
      <protection hidden="1"/>
    </xf>
    <xf numFmtId="0" fontId="11" fillId="0" borderId="27" xfId="0" applyFont="1" applyBorder="1" applyAlignment="1" applyProtection="1">
      <alignment vertical="center"/>
      <protection hidden="1"/>
    </xf>
    <xf numFmtId="0" fontId="11" fillId="0" borderId="27" xfId="0" applyFont="1" applyBorder="1" applyAlignment="1">
      <alignment/>
    </xf>
    <xf numFmtId="1" fontId="11" fillId="0" borderId="27" xfId="0" applyNumberFormat="1" applyFont="1" applyBorder="1" applyAlignment="1" applyProtection="1">
      <alignment vertical="center"/>
      <protection hidden="1"/>
    </xf>
    <xf numFmtId="0" fontId="0" fillId="0" borderId="36" xfId="0" applyFont="1" applyBorder="1" applyAlignment="1" applyProtection="1">
      <alignment horizontal="left"/>
      <protection hidden="1"/>
    </xf>
    <xf numFmtId="0" fontId="0" fillId="0" borderId="37" xfId="0" applyFont="1" applyBorder="1" applyAlignment="1" applyProtection="1">
      <alignment/>
      <protection hidden="1"/>
    </xf>
    <xf numFmtId="0" fontId="0" fillId="0" borderId="37" xfId="57" applyFont="1" applyBorder="1" applyAlignment="1" applyProtection="1">
      <alignment horizontal="center" vertical="center"/>
      <protection hidden="1"/>
    </xf>
    <xf numFmtId="0" fontId="0" fillId="0" borderId="38" xfId="0" applyFont="1" applyBorder="1" applyAlignment="1" applyProtection="1">
      <alignment/>
      <protection hidden="1"/>
    </xf>
    <xf numFmtId="0" fontId="0" fillId="0" borderId="39" xfId="0" applyFont="1" applyBorder="1" applyAlignment="1" applyProtection="1">
      <alignment/>
      <protection hidden="1"/>
    </xf>
    <xf numFmtId="0" fontId="0" fillId="0" borderId="40" xfId="0" applyFont="1" applyBorder="1" applyAlignment="1" applyProtection="1">
      <alignment horizontal="left"/>
      <protection hidden="1"/>
    </xf>
    <xf numFmtId="0" fontId="0" fillId="0" borderId="41" xfId="0" applyFont="1" applyBorder="1" applyAlignment="1" applyProtection="1">
      <alignment/>
      <protection hidden="1"/>
    </xf>
    <xf numFmtId="0" fontId="0" fillId="0" borderId="42" xfId="0" applyFont="1" applyBorder="1" applyAlignment="1" applyProtection="1">
      <alignment/>
      <protection hidden="1"/>
    </xf>
    <xf numFmtId="0" fontId="0" fillId="0" borderId="43" xfId="0" applyNumberFormat="1" applyFont="1" applyBorder="1" applyAlignment="1" applyProtection="1">
      <alignment vertical="center"/>
      <protection hidden="1"/>
    </xf>
    <xf numFmtId="0" fontId="0" fillId="0" borderId="41" xfId="0" applyNumberFormat="1" applyFont="1" applyBorder="1" applyAlignment="1" applyProtection="1">
      <alignment vertical="center"/>
      <protection hidden="1"/>
    </xf>
    <xf numFmtId="0" fontId="0" fillId="0" borderId="44" xfId="0" applyFont="1" applyBorder="1" applyAlignment="1" applyProtection="1">
      <alignment horizontal="left"/>
      <protection hidden="1"/>
    </xf>
    <xf numFmtId="0" fontId="0" fillId="0" borderId="42" xfId="0" applyNumberFormat="1" applyFont="1" applyBorder="1" applyAlignment="1" applyProtection="1">
      <alignment vertical="center"/>
      <protection hidden="1"/>
    </xf>
    <xf numFmtId="0" fontId="0" fillId="0" borderId="45" xfId="0" applyFont="1" applyBorder="1" applyAlignment="1" applyProtection="1">
      <alignment horizontal="left"/>
      <protection hidden="1"/>
    </xf>
    <xf numFmtId="0" fontId="0" fillId="0" borderId="40" xfId="0" applyFont="1" applyBorder="1" applyAlignment="1" applyProtection="1">
      <alignment/>
      <protection hidden="1"/>
    </xf>
    <xf numFmtId="0" fontId="0" fillId="0" borderId="40" xfId="0" applyBorder="1" applyAlignment="1" applyProtection="1">
      <alignment/>
      <protection hidden="1"/>
    </xf>
    <xf numFmtId="0" fontId="0" fillId="0" borderId="46" xfId="0" applyFont="1" applyBorder="1" applyAlignment="1" applyProtection="1">
      <alignment horizontal="left"/>
      <protection hidden="1"/>
    </xf>
    <xf numFmtId="0" fontId="0" fillId="0" borderId="47" xfId="0" applyFont="1" applyBorder="1" applyAlignment="1" applyProtection="1">
      <alignment/>
      <protection hidden="1"/>
    </xf>
    <xf numFmtId="0" fontId="0" fillId="0" borderId="48" xfId="0" applyFont="1" applyBorder="1" applyAlignment="1" applyProtection="1">
      <alignment/>
      <protection hidden="1"/>
    </xf>
    <xf numFmtId="0" fontId="0" fillId="0" borderId="41" xfId="0" applyBorder="1" applyAlignment="1">
      <alignment/>
    </xf>
    <xf numFmtId="0" fontId="0" fillId="0" borderId="40" xfId="0" applyFont="1" applyBorder="1" applyAlignment="1">
      <alignment horizontal="left"/>
    </xf>
    <xf numFmtId="0" fontId="0" fillId="0" borderId="40" xfId="0" applyBorder="1" applyAlignment="1">
      <alignment/>
    </xf>
    <xf numFmtId="0" fontId="0" fillId="0" borderId="41" xfId="0" applyFont="1" applyBorder="1" applyAlignment="1">
      <alignment/>
    </xf>
    <xf numFmtId="0" fontId="0" fillId="0" borderId="46" xfId="0" applyFont="1" applyBorder="1" applyAlignment="1">
      <alignment horizontal="left"/>
    </xf>
    <xf numFmtId="0" fontId="23" fillId="0" borderId="47" xfId="0" applyNumberFormat="1" applyFont="1" applyFill="1" applyBorder="1" applyAlignment="1" applyProtection="1">
      <alignment horizontal="center" vertical="center"/>
      <protection hidden="1"/>
    </xf>
    <xf numFmtId="0" fontId="0" fillId="0" borderId="47" xfId="0" applyBorder="1" applyAlignment="1">
      <alignment horizontal="center"/>
    </xf>
    <xf numFmtId="0" fontId="0" fillId="0" borderId="48" xfId="0" applyBorder="1" applyAlignment="1">
      <alignment/>
    </xf>
    <xf numFmtId="0" fontId="0" fillId="0" borderId="36" xfId="0" applyFont="1" applyBorder="1" applyAlignment="1">
      <alignment horizontal="left"/>
    </xf>
    <xf numFmtId="0" fontId="0" fillId="0" borderId="37" xfId="0" applyFont="1" applyBorder="1" applyAlignment="1">
      <alignment/>
    </xf>
    <xf numFmtId="0" fontId="0" fillId="0" borderId="37" xfId="0" applyBorder="1" applyAlignment="1">
      <alignment/>
    </xf>
    <xf numFmtId="0" fontId="0" fillId="0" borderId="39" xfId="0" applyBorder="1" applyAlignment="1">
      <alignment/>
    </xf>
    <xf numFmtId="0" fontId="0" fillId="0" borderId="46" xfId="0" applyBorder="1" applyAlignment="1">
      <alignment/>
    </xf>
    <xf numFmtId="0" fontId="0" fillId="0" borderId="36" xfId="0" applyBorder="1" applyAlignment="1">
      <alignment/>
    </xf>
    <xf numFmtId="0" fontId="0" fillId="0" borderId="47" xfId="0" applyBorder="1" applyAlignment="1">
      <alignment/>
    </xf>
    <xf numFmtId="0" fontId="36" fillId="0" borderId="0" xfId="0" applyNumberFormat="1" applyFont="1" applyBorder="1" applyAlignment="1" applyProtection="1">
      <alignment horizontal="right" vertical="center"/>
      <protection hidden="1"/>
    </xf>
    <xf numFmtId="0" fontId="37" fillId="0" borderId="10" xfId="0" applyFont="1" applyBorder="1" applyAlignment="1" applyProtection="1">
      <alignment/>
      <protection hidden="1"/>
    </xf>
    <xf numFmtId="1" fontId="36" fillId="0" borderId="0" xfId="57" applyNumberFormat="1" applyFont="1" applyBorder="1" applyAlignment="1" applyProtection="1">
      <alignment horizontal="center" vertical="center"/>
      <protection hidden="1"/>
    </xf>
    <xf numFmtId="1" fontId="36" fillId="0" borderId="31" xfId="57" applyNumberFormat="1" applyFont="1" applyBorder="1" applyAlignment="1" applyProtection="1">
      <alignment horizontal="center" vertical="center"/>
      <protection hidden="1"/>
    </xf>
    <xf numFmtId="1" fontId="10" fillId="0" borderId="31" xfId="57" applyNumberFormat="1" applyFont="1" applyBorder="1" applyAlignment="1" applyProtection="1">
      <alignment horizontal="center" vertical="center"/>
      <protection hidden="1"/>
    </xf>
    <xf numFmtId="0" fontId="0" fillId="0" borderId="49" xfId="0" applyFont="1" applyBorder="1" applyAlignment="1">
      <alignment/>
    </xf>
    <xf numFmtId="0" fontId="36" fillId="0" borderId="37" xfId="0" applyNumberFormat="1" applyFont="1" applyBorder="1" applyAlignment="1" applyProtection="1">
      <alignment vertical="center"/>
      <protection hidden="1"/>
    </xf>
    <xf numFmtId="0" fontId="8" fillId="0" borderId="40" xfId="0" applyNumberFormat="1" applyFont="1" applyBorder="1" applyAlignment="1" applyProtection="1">
      <alignment horizontal="left" vertical="center"/>
      <protection hidden="1"/>
    </xf>
    <xf numFmtId="0" fontId="0" fillId="0" borderId="40" xfId="0" applyFont="1" applyBorder="1" applyAlignment="1" applyProtection="1">
      <alignment horizontal="center" vertical="center"/>
      <protection hidden="1"/>
    </xf>
    <xf numFmtId="0" fontId="44" fillId="0" borderId="0" xfId="0" applyFont="1" applyBorder="1" applyAlignment="1" applyProtection="1">
      <alignment vertical="center"/>
      <protection hidden="1"/>
    </xf>
    <xf numFmtId="0" fontId="44" fillId="0" borderId="0" xfId="0" applyFont="1" applyBorder="1" applyAlignment="1" applyProtection="1">
      <alignment/>
      <protection hidden="1"/>
    </xf>
    <xf numFmtId="9" fontId="26" fillId="0" borderId="50" xfId="0" applyNumberFormat="1" applyFont="1" applyBorder="1" applyAlignment="1">
      <alignment horizontal="center"/>
    </xf>
    <xf numFmtId="9" fontId="26" fillId="0" borderId="51" xfId="0" applyNumberFormat="1" applyFont="1" applyBorder="1" applyAlignment="1" applyProtection="1">
      <alignment horizontal="center" vertical="center"/>
      <protection hidden="1"/>
    </xf>
    <xf numFmtId="9" fontId="26" fillId="0" borderId="51" xfId="0" applyNumberFormat="1" applyFont="1" applyBorder="1" applyAlignment="1">
      <alignment horizontal="center"/>
    </xf>
    <xf numFmtId="9" fontId="26" fillId="0" borderId="52" xfId="0" applyNumberFormat="1" applyFont="1" applyBorder="1" applyAlignment="1">
      <alignment horizontal="center"/>
    </xf>
    <xf numFmtId="9" fontId="26" fillId="0" borderId="53" xfId="0" applyNumberFormat="1" applyFont="1" applyBorder="1" applyAlignment="1">
      <alignment horizontal="center"/>
    </xf>
    <xf numFmtId="9" fontId="26" fillId="0" borderId="54" xfId="0" applyNumberFormat="1" applyFont="1" applyBorder="1" applyAlignment="1">
      <alignment horizontal="center"/>
    </xf>
    <xf numFmtId="0" fontId="0" fillId="0" borderId="0" xfId="57" applyFont="1" applyBorder="1" applyAlignment="1" applyProtection="1">
      <alignment horizontal="center" vertical="center"/>
      <protection hidden="1"/>
    </xf>
    <xf numFmtId="0" fontId="0" fillId="0" borderId="0" xfId="0" applyFont="1" applyBorder="1" applyAlignment="1" applyProtection="1">
      <alignment/>
      <protection hidden="1"/>
    </xf>
    <xf numFmtId="10" fontId="26" fillId="0" borderId="55" xfId="0" applyNumberFormat="1" applyFont="1" applyBorder="1" applyAlignment="1">
      <alignment horizontal="center"/>
    </xf>
    <xf numFmtId="10" fontId="26" fillId="0" borderId="56" xfId="0" applyNumberFormat="1" applyFont="1" applyBorder="1" applyAlignment="1">
      <alignment horizontal="center"/>
    </xf>
    <xf numFmtId="10" fontId="26" fillId="0" borderId="57" xfId="0" applyNumberFormat="1" applyFont="1" applyBorder="1" applyAlignment="1">
      <alignment horizontal="center"/>
    </xf>
    <xf numFmtId="0" fontId="31" fillId="0" borderId="34" xfId="0" applyFont="1" applyBorder="1" applyAlignment="1">
      <alignment horizontal="left" vertical="center"/>
    </xf>
    <xf numFmtId="0" fontId="0" fillId="0" borderId="37" xfId="0" applyFont="1" applyBorder="1" applyAlignment="1" applyProtection="1">
      <alignment horizontal="left"/>
      <protection hidden="1"/>
    </xf>
    <xf numFmtId="0" fontId="0" fillId="0" borderId="0" xfId="0" applyFont="1" applyBorder="1" applyAlignment="1">
      <alignment/>
    </xf>
    <xf numFmtId="0" fontId="14" fillId="0" borderId="41" xfId="0" applyFont="1" applyFill="1" applyBorder="1" applyAlignment="1" applyProtection="1">
      <alignment horizontal="center" vertical="center"/>
      <protection hidden="1"/>
    </xf>
    <xf numFmtId="0" fontId="8" fillId="0" borderId="41" xfId="0" applyFont="1" applyFill="1" applyBorder="1" applyAlignment="1" applyProtection="1">
      <alignment vertical="center"/>
      <protection hidden="1"/>
    </xf>
    <xf numFmtId="0" fontId="0" fillId="0" borderId="47" xfId="0" applyBorder="1" applyAlignment="1" applyProtection="1">
      <alignment/>
      <protection hidden="1"/>
    </xf>
    <xf numFmtId="0" fontId="0" fillId="0" borderId="47" xfId="0" applyFont="1" applyBorder="1" applyAlignment="1" applyProtection="1">
      <alignment vertical="center"/>
      <protection hidden="1"/>
    </xf>
    <xf numFmtId="0" fontId="0" fillId="0" borderId="46" xfId="0" applyBorder="1" applyAlignment="1" applyProtection="1">
      <alignment/>
      <protection hidden="1"/>
    </xf>
    <xf numFmtId="0" fontId="0" fillId="0" borderId="47" xfId="0" applyFont="1" applyBorder="1" applyAlignment="1" applyProtection="1">
      <alignment horizontal="left" vertical="center"/>
      <protection hidden="1"/>
    </xf>
    <xf numFmtId="0" fontId="0" fillId="0" borderId="48" xfId="0" applyBorder="1" applyAlignment="1" applyProtection="1">
      <alignment/>
      <protection hidden="1"/>
    </xf>
    <xf numFmtId="0" fontId="8" fillId="0" borderId="0" xfId="0" applyFont="1" applyBorder="1" applyAlignment="1" applyProtection="1">
      <alignment vertical="center"/>
      <protection hidden="1"/>
    </xf>
    <xf numFmtId="0" fontId="0" fillId="0" borderId="0" xfId="0" applyBorder="1" applyAlignment="1">
      <alignment horizontal="center"/>
    </xf>
    <xf numFmtId="0" fontId="0" fillId="0" borderId="41" xfId="0" applyNumberFormat="1" applyFont="1" applyFill="1" applyBorder="1" applyAlignment="1" applyProtection="1">
      <alignment vertical="center"/>
      <protection hidden="1"/>
    </xf>
    <xf numFmtId="0" fontId="0" fillId="0" borderId="0" xfId="0" applyNumberFormat="1" applyFont="1" applyBorder="1" applyAlignment="1" applyProtection="1">
      <alignment/>
      <protection hidden="1"/>
    </xf>
    <xf numFmtId="10" fontId="0" fillId="0" borderId="0" xfId="0" applyNumberFormat="1" applyBorder="1" applyAlignment="1">
      <alignment/>
    </xf>
    <xf numFmtId="0" fontId="8" fillId="0" borderId="40" xfId="0" applyFont="1" applyBorder="1" applyAlignment="1" applyProtection="1">
      <alignment horizontal="left"/>
      <protection hidden="1"/>
    </xf>
    <xf numFmtId="0" fontId="8" fillId="0" borderId="41" xfId="0" applyFont="1" applyBorder="1" applyAlignment="1" applyProtection="1">
      <alignment/>
      <protection hidden="1"/>
    </xf>
    <xf numFmtId="0" fontId="0" fillId="0" borderId="41" xfId="0" applyFont="1" applyBorder="1" applyAlignment="1" applyProtection="1">
      <alignment horizontal="center" vertical="center"/>
      <protection hidden="1"/>
    </xf>
    <xf numFmtId="0" fontId="0" fillId="0" borderId="0" xfId="0" applyNumberFormat="1" applyFont="1" applyBorder="1" applyAlignment="1" applyProtection="1">
      <alignment horizontal="center"/>
      <protection hidden="1"/>
    </xf>
    <xf numFmtId="0" fontId="0" fillId="0" borderId="47" xfId="0" applyFont="1" applyBorder="1" applyAlignment="1" applyProtection="1">
      <alignment horizontal="right"/>
      <protection hidden="1"/>
    </xf>
    <xf numFmtId="0" fontId="0" fillId="0" borderId="0" xfId="57" applyFont="1" applyBorder="1" applyAlignment="1" applyProtection="1">
      <alignment vertical="center"/>
      <protection hidden="1"/>
    </xf>
    <xf numFmtId="0" fontId="0" fillId="0" borderId="34" xfId="0" applyBorder="1" applyAlignment="1">
      <alignment/>
    </xf>
    <xf numFmtId="0" fontId="10" fillId="0" borderId="58" xfId="57" applyFont="1" applyBorder="1" applyAlignment="1" applyProtection="1">
      <alignment vertical="center"/>
      <protection hidden="1"/>
    </xf>
    <xf numFmtId="0" fontId="10" fillId="0" borderId="59" xfId="57" applyFont="1" applyBorder="1" applyAlignment="1" applyProtection="1">
      <alignment vertical="center"/>
      <protection hidden="1"/>
    </xf>
    <xf numFmtId="0" fontId="10" fillId="0" borderId="60" xfId="57" applyFont="1" applyBorder="1" applyAlignment="1" applyProtection="1">
      <alignment vertical="center"/>
      <protection hidden="1"/>
    </xf>
    <xf numFmtId="0" fontId="9" fillId="0" borderId="40" xfId="57" applyFont="1" applyBorder="1" applyAlignment="1" applyProtection="1" quotePrefix="1">
      <alignment horizontal="left" vertical="center"/>
      <protection hidden="1"/>
    </xf>
    <xf numFmtId="0" fontId="0" fillId="0" borderId="41" xfId="0" applyFont="1" applyBorder="1" applyAlignment="1" applyProtection="1">
      <alignment horizontal="left"/>
      <protection hidden="1"/>
    </xf>
    <xf numFmtId="10" fontId="23" fillId="0" borderId="61" xfId="0" applyNumberFormat="1" applyFont="1" applyBorder="1" applyAlignment="1">
      <alignment horizontal="center" vertical="center"/>
    </xf>
    <xf numFmtId="0" fontId="0" fillId="0" borderId="0" xfId="0" applyFont="1" applyBorder="1" applyAlignment="1" applyProtection="1">
      <alignment horizontal="center"/>
      <protection hidden="1"/>
    </xf>
    <xf numFmtId="0" fontId="6" fillId="0" borderId="59" xfId="57" applyFont="1" applyBorder="1" applyAlignment="1" applyProtection="1">
      <alignment vertical="center"/>
      <protection hidden="1"/>
    </xf>
    <xf numFmtId="0" fontId="50" fillId="0" borderId="0" xfId="0" applyFont="1" applyBorder="1" applyAlignment="1" applyProtection="1">
      <alignment/>
      <protection hidden="1"/>
    </xf>
    <xf numFmtId="0" fontId="50" fillId="0" borderId="0" xfId="0" applyFont="1" applyBorder="1" applyAlignment="1">
      <alignment/>
    </xf>
    <xf numFmtId="0" fontId="50" fillId="0" borderId="0" xfId="0" applyFont="1" applyAlignment="1">
      <alignment/>
    </xf>
    <xf numFmtId="0" fontId="50" fillId="0" borderId="0" xfId="0" applyFont="1" applyAlignment="1" applyProtection="1">
      <alignment/>
      <protection hidden="1"/>
    </xf>
    <xf numFmtId="0" fontId="50" fillId="0" borderId="0" xfId="57" applyFont="1" applyBorder="1" applyAlignment="1" applyProtection="1">
      <alignment horizontal="left" vertical="center"/>
      <protection hidden="1"/>
    </xf>
    <xf numFmtId="1" fontId="50" fillId="0" borderId="0" xfId="57" applyNumberFormat="1" applyFont="1" applyBorder="1" applyAlignment="1" applyProtection="1">
      <alignment horizontal="center" vertical="center"/>
      <protection hidden="1"/>
    </xf>
    <xf numFmtId="0" fontId="50" fillId="0" borderId="0" xfId="57" applyFont="1" applyBorder="1" applyAlignment="1" applyProtection="1">
      <alignment vertical="center"/>
      <protection hidden="1"/>
    </xf>
    <xf numFmtId="0" fontId="31" fillId="0" borderId="25" xfId="0" applyFont="1" applyBorder="1" applyAlignment="1">
      <alignment horizontal="left" vertical="center" wrapText="1"/>
    </xf>
    <xf numFmtId="0" fontId="38" fillId="0" borderId="34" xfId="0" applyFont="1" applyBorder="1" applyAlignment="1">
      <alignment horizontal="left" vertical="center" wrapText="1"/>
    </xf>
    <xf numFmtId="0" fontId="0" fillId="0" borderId="19" xfId="0" applyBorder="1" applyAlignment="1">
      <alignment horizontal="center"/>
    </xf>
    <xf numFmtId="0" fontId="49" fillId="33" borderId="62" xfId="0" applyFont="1" applyFill="1" applyBorder="1" applyAlignment="1">
      <alignment vertical="top" wrapText="1"/>
    </xf>
    <xf numFmtId="10" fontId="23" fillId="0" borderId="63" xfId="0" applyNumberFormat="1" applyFont="1" applyBorder="1" applyAlignment="1">
      <alignment horizontal="center" vertical="center"/>
    </xf>
    <xf numFmtId="0" fontId="29" fillId="34" borderId="62" xfId="0" applyFont="1" applyFill="1" applyBorder="1" applyAlignment="1">
      <alignment horizontal="center" vertical="top" wrapText="1"/>
    </xf>
    <xf numFmtId="10" fontId="23" fillId="0" borderId="64" xfId="0" applyNumberFormat="1" applyFont="1" applyBorder="1" applyAlignment="1">
      <alignment horizontal="center" vertical="center"/>
    </xf>
    <xf numFmtId="10" fontId="23" fillId="0" borderId="65" xfId="0" applyNumberFormat="1" applyFont="1" applyBorder="1" applyAlignment="1">
      <alignment horizontal="center" vertical="center"/>
    </xf>
    <xf numFmtId="10" fontId="23" fillId="0" borderId="66" xfId="0" applyNumberFormat="1" applyFont="1" applyBorder="1" applyAlignment="1">
      <alignment horizontal="center" vertical="center"/>
    </xf>
    <xf numFmtId="0" fontId="10" fillId="0" borderId="59" xfId="57" applyFont="1" applyBorder="1" applyAlignment="1" applyProtection="1">
      <alignment horizontal="center" vertical="center"/>
      <protection hidden="1"/>
    </xf>
    <xf numFmtId="0" fontId="10" fillId="0" borderId="60" xfId="57" applyFont="1" applyBorder="1" applyAlignment="1" applyProtection="1">
      <alignment horizontal="center" vertical="center"/>
      <protection hidden="1"/>
    </xf>
    <xf numFmtId="0" fontId="0" fillId="0" borderId="0" xfId="0" applyAlignment="1">
      <alignment horizontal="center"/>
    </xf>
    <xf numFmtId="0" fontId="0" fillId="0" borderId="0" xfId="0" applyFont="1" applyAlignment="1" applyProtection="1">
      <alignment horizontal="center"/>
      <protection hidden="1"/>
    </xf>
    <xf numFmtId="0" fontId="0" fillId="0" borderId="0" xfId="0" applyAlignment="1" applyProtection="1">
      <alignment horizontal="center"/>
      <protection hidden="1"/>
    </xf>
    <xf numFmtId="0" fontId="6" fillId="0" borderId="0" xfId="0" applyFont="1" applyBorder="1" applyAlignment="1" applyProtection="1">
      <alignment horizontal="center" vertical="center"/>
      <protection hidden="1"/>
    </xf>
    <xf numFmtId="0" fontId="7" fillId="0" borderId="0" xfId="57"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0" xfId="0" applyFont="1" applyAlignment="1">
      <alignment horizontal="center"/>
    </xf>
    <xf numFmtId="0" fontId="51" fillId="0" borderId="0" xfId="0" applyFont="1" applyBorder="1" applyAlignment="1" applyProtection="1">
      <alignment/>
      <protection hidden="1"/>
    </xf>
    <xf numFmtId="0" fontId="29" fillId="33" borderId="67" xfId="0" applyFont="1" applyFill="1" applyBorder="1" applyAlignment="1">
      <alignment horizontal="left" vertical="top" wrapText="1"/>
    </xf>
    <xf numFmtId="0" fontId="29" fillId="33" borderId="28" xfId="0" applyFont="1" applyFill="1" applyBorder="1" applyAlignment="1">
      <alignment horizontal="left" vertical="top" wrapText="1"/>
    </xf>
    <xf numFmtId="1" fontId="8" fillId="0" borderId="28" xfId="57" applyNumberFormat="1" applyFont="1" applyBorder="1" applyAlignment="1" applyProtection="1">
      <alignment horizontal="center" vertical="center"/>
      <protection hidden="1"/>
    </xf>
    <xf numFmtId="10" fontId="23" fillId="0" borderId="68" xfId="0" applyNumberFormat="1" applyFont="1" applyBorder="1" applyAlignment="1">
      <alignment horizontal="center" vertical="center"/>
    </xf>
    <xf numFmtId="10" fontId="23" fillId="0" borderId="69" xfId="0" applyNumberFormat="1" applyFont="1" applyBorder="1" applyAlignment="1">
      <alignment horizontal="center" vertical="center"/>
    </xf>
    <xf numFmtId="10" fontId="23" fillId="0" borderId="70" xfId="0" applyNumberFormat="1" applyFont="1" applyBorder="1" applyAlignment="1">
      <alignment horizontal="center" vertical="center"/>
    </xf>
    <xf numFmtId="10" fontId="23" fillId="0" borderId="71" xfId="0" applyNumberFormat="1" applyFont="1" applyBorder="1" applyAlignment="1">
      <alignment horizontal="center" vertical="center"/>
    </xf>
    <xf numFmtId="10" fontId="23" fillId="0" borderId="72" xfId="0" applyNumberFormat="1" applyFont="1" applyBorder="1" applyAlignment="1">
      <alignment horizontal="center" vertical="center"/>
    </xf>
    <xf numFmtId="10" fontId="23" fillId="0" borderId="73" xfId="0" applyNumberFormat="1" applyFont="1" applyBorder="1" applyAlignment="1">
      <alignment horizontal="center" vertical="center"/>
    </xf>
    <xf numFmtId="10" fontId="23" fillId="0" borderId="74" xfId="0" applyNumberFormat="1" applyFont="1" applyBorder="1" applyAlignment="1">
      <alignment horizontal="center" vertical="center"/>
    </xf>
    <xf numFmtId="0" fontId="31" fillId="0" borderId="75" xfId="0" applyFont="1" applyBorder="1" applyAlignment="1">
      <alignment horizontal="center" vertical="center"/>
    </xf>
    <xf numFmtId="10" fontId="31" fillId="34" borderId="76" xfId="0" applyNumberFormat="1" applyFont="1" applyFill="1" applyBorder="1" applyAlignment="1">
      <alignment horizontal="center" vertical="center"/>
    </xf>
    <xf numFmtId="0" fontId="50" fillId="34" borderId="76" xfId="0" applyFont="1" applyFill="1" applyBorder="1" applyAlignment="1">
      <alignment/>
    </xf>
    <xf numFmtId="0" fontId="50" fillId="35" borderId="76" xfId="0" applyFont="1" applyFill="1" applyBorder="1" applyAlignment="1">
      <alignment/>
    </xf>
    <xf numFmtId="0" fontId="50" fillId="33" borderId="76" xfId="0" applyFont="1" applyFill="1" applyBorder="1" applyAlignment="1">
      <alignment/>
    </xf>
    <xf numFmtId="10" fontId="31" fillId="33" borderId="76" xfId="0" applyNumberFormat="1" applyFont="1" applyFill="1" applyBorder="1" applyAlignment="1">
      <alignment horizontal="center" vertical="center"/>
    </xf>
    <xf numFmtId="0" fontId="50" fillId="33" borderId="75" xfId="0" applyFont="1" applyFill="1" applyBorder="1" applyAlignment="1">
      <alignment/>
    </xf>
    <xf numFmtId="0" fontId="28" fillId="36" borderId="34" xfId="0" applyFont="1" applyFill="1" applyBorder="1" applyAlignment="1">
      <alignment horizontal="left" vertical="center" wrapText="1"/>
    </xf>
    <xf numFmtId="0" fontId="53" fillId="36" borderId="28" xfId="0" applyFont="1" applyFill="1" applyBorder="1" applyAlignment="1">
      <alignment horizontal="center" vertical="center"/>
    </xf>
    <xf numFmtId="0" fontId="28" fillId="36" borderId="77" xfId="0" applyFont="1" applyFill="1" applyBorder="1" applyAlignment="1">
      <alignment horizontal="left" vertical="center" wrapText="1"/>
    </xf>
    <xf numFmtId="185" fontId="0" fillId="0" borderId="0" xfId="0" applyNumberFormat="1" applyFont="1" applyAlignment="1" applyProtection="1">
      <alignment/>
      <protection hidden="1"/>
    </xf>
    <xf numFmtId="186" fontId="0" fillId="0" borderId="0" xfId="0" applyNumberFormat="1" applyBorder="1" applyAlignment="1">
      <alignment/>
    </xf>
    <xf numFmtId="16" fontId="50" fillId="0" borderId="0" xfId="0" applyNumberFormat="1" applyFont="1" applyBorder="1" applyAlignment="1" applyProtection="1">
      <alignment/>
      <protection hidden="1"/>
    </xf>
    <xf numFmtId="0" fontId="103" fillId="22" borderId="2" xfId="35" applyNumberFormat="1" applyAlignment="1" applyProtection="1">
      <alignment horizontal="center" vertical="center"/>
      <protection hidden="1"/>
    </xf>
    <xf numFmtId="1" fontId="48" fillId="0" borderId="0" xfId="57" applyNumberFormat="1" applyFont="1" applyBorder="1" applyAlignment="1" applyProtection="1">
      <alignment horizontal="center" vertical="center"/>
      <protection hidden="1"/>
    </xf>
    <xf numFmtId="1" fontId="48" fillId="0" borderId="40" xfId="57" applyNumberFormat="1" applyFont="1" applyBorder="1" applyAlignment="1" applyProtection="1">
      <alignment horizontal="center" vertical="center"/>
      <protection hidden="1"/>
    </xf>
    <xf numFmtId="0" fontId="0" fillId="0" borderId="40" xfId="0" applyFont="1" applyBorder="1" applyAlignment="1">
      <alignment/>
    </xf>
    <xf numFmtId="0" fontId="8" fillId="0" borderId="40" xfId="0" applyFont="1" applyBorder="1" applyAlignment="1" applyProtection="1">
      <alignment/>
      <protection hidden="1"/>
    </xf>
    <xf numFmtId="0" fontId="0" fillId="0" borderId="0" xfId="0" applyFont="1" applyAlignment="1">
      <alignment/>
    </xf>
    <xf numFmtId="0" fontId="0" fillId="0" borderId="0" xfId="0" applyFont="1" applyAlignment="1" applyProtection="1">
      <alignment/>
      <protection hidden="1"/>
    </xf>
    <xf numFmtId="0" fontId="0" fillId="0" borderId="0" xfId="0" applyFont="1" applyAlignment="1" applyProtection="1">
      <alignment wrapText="1"/>
      <protection hidden="1"/>
    </xf>
    <xf numFmtId="9" fontId="0" fillId="0" borderId="0" xfId="55" applyFont="1" applyBorder="1" applyAlignment="1" applyProtection="1">
      <alignment/>
      <protection hidden="1"/>
    </xf>
    <xf numFmtId="0" fontId="46" fillId="37" borderId="76" xfId="0" applyFont="1" applyFill="1" applyBorder="1" applyAlignment="1">
      <alignment horizontal="right" vertical="center" wrapText="1"/>
    </xf>
    <xf numFmtId="0" fontId="41" fillId="0" borderId="76" xfId="0" applyFont="1" applyBorder="1" applyAlignment="1">
      <alignment horizontal="center" vertical="center" wrapText="1"/>
    </xf>
    <xf numFmtId="0" fontId="0" fillId="0" borderId="76" xfId="0" applyBorder="1" applyAlignment="1">
      <alignment/>
    </xf>
    <xf numFmtId="0" fontId="57" fillId="37" borderId="76" xfId="0" applyFont="1" applyFill="1" applyBorder="1" applyAlignment="1">
      <alignment horizontal="center" vertical="center"/>
    </xf>
    <xf numFmtId="0" fontId="27" fillId="0" borderId="27" xfId="0" applyFont="1" applyBorder="1" applyAlignment="1">
      <alignment vertical="top" wrapText="1"/>
    </xf>
    <xf numFmtId="0" fontId="27" fillId="0" borderId="42" xfId="0" applyFont="1" applyBorder="1" applyAlignment="1">
      <alignment vertical="top" wrapText="1"/>
    </xf>
    <xf numFmtId="1" fontId="0" fillId="0" borderId="0" xfId="57" applyNumberFormat="1" applyFont="1" applyBorder="1" applyAlignment="1" applyProtection="1" quotePrefix="1">
      <alignment horizontal="left" vertical="center"/>
      <protection hidden="1"/>
    </xf>
    <xf numFmtId="1" fontId="0" fillId="0" borderId="0" xfId="0" applyNumberFormat="1" applyFont="1" applyBorder="1" applyAlignment="1" applyProtection="1">
      <alignment/>
      <protection hidden="1"/>
    </xf>
    <xf numFmtId="0" fontId="0" fillId="0" borderId="34" xfId="0" applyBorder="1" applyAlignment="1">
      <alignment vertical="center"/>
    </xf>
    <xf numFmtId="0" fontId="0" fillId="0" borderId="12" xfId="0" applyBorder="1" applyAlignment="1">
      <alignment vertical="center"/>
    </xf>
    <xf numFmtId="0" fontId="0" fillId="0" borderId="32" xfId="0" applyBorder="1" applyAlignment="1">
      <alignment vertical="center"/>
    </xf>
    <xf numFmtId="0" fontId="43" fillId="0" borderId="78" xfId="0" applyFont="1" applyBorder="1" applyAlignment="1">
      <alignment vertical="center"/>
    </xf>
    <xf numFmtId="0" fontId="43" fillId="0" borderId="79" xfId="0" applyFont="1" applyBorder="1" applyAlignment="1">
      <alignment vertical="center"/>
    </xf>
    <xf numFmtId="0" fontId="43" fillId="0" borderId="80" xfId="0" applyFont="1" applyBorder="1" applyAlignment="1">
      <alignment vertical="center"/>
    </xf>
    <xf numFmtId="0" fontId="43" fillId="0" borderId="81" xfId="0" applyFont="1" applyBorder="1" applyAlignment="1">
      <alignment vertical="center"/>
    </xf>
    <xf numFmtId="0" fontId="43" fillId="0" borderId="82" xfId="0" applyFont="1" applyBorder="1" applyAlignment="1">
      <alignment vertical="center"/>
    </xf>
    <xf numFmtId="0" fontId="43" fillId="0" borderId="83" xfId="0" applyFont="1" applyBorder="1" applyAlignment="1">
      <alignment vertical="center"/>
    </xf>
    <xf numFmtId="1" fontId="10" fillId="0" borderId="12" xfId="57" applyNumberFormat="1" applyFont="1" applyBorder="1" applyAlignment="1" applyProtection="1">
      <alignment horizontal="center" vertical="center"/>
      <protection hidden="1"/>
    </xf>
    <xf numFmtId="0" fontId="43" fillId="0" borderId="84" xfId="0" applyFont="1" applyBorder="1" applyAlignment="1">
      <alignment vertical="center"/>
    </xf>
    <xf numFmtId="0" fontId="43" fillId="0" borderId="85" xfId="0" applyFont="1" applyBorder="1" applyAlignment="1">
      <alignment vertical="center"/>
    </xf>
    <xf numFmtId="0" fontId="43" fillId="0" borderId="86" xfId="0" applyFont="1" applyBorder="1" applyAlignment="1">
      <alignment vertical="center"/>
    </xf>
    <xf numFmtId="0" fontId="0" fillId="0" borderId="12" xfId="0" applyFont="1" applyBorder="1" applyAlignment="1" applyProtection="1">
      <alignment/>
      <protection hidden="1"/>
    </xf>
    <xf numFmtId="0" fontId="0" fillId="0" borderId="32" xfId="0" applyFont="1" applyBorder="1" applyAlignment="1" applyProtection="1">
      <alignment/>
      <protection hidden="1"/>
    </xf>
    <xf numFmtId="0" fontId="31" fillId="0" borderId="87" xfId="0" applyFont="1" applyBorder="1" applyAlignment="1">
      <alignment horizontal="center" vertical="center"/>
    </xf>
    <xf numFmtId="0" fontId="23" fillId="0" borderId="0" xfId="0" applyNumberFormat="1" applyFont="1" applyBorder="1" applyAlignment="1" applyProtection="1">
      <alignment vertical="center" wrapText="1"/>
      <protection hidden="1"/>
    </xf>
    <xf numFmtId="0" fontId="41" fillId="0" borderId="40" xfId="0" applyNumberFormat="1" applyFont="1" applyBorder="1" applyAlignment="1" applyProtection="1">
      <alignment vertical="center"/>
      <protection hidden="1"/>
    </xf>
    <xf numFmtId="1" fontId="9" fillId="0" borderId="34" xfId="57" applyNumberFormat="1" applyFont="1" applyBorder="1" applyAlignment="1" applyProtection="1">
      <alignment horizontal="left" vertical="center"/>
      <protection hidden="1"/>
    </xf>
    <xf numFmtId="0" fontId="0" fillId="38" borderId="0" xfId="0" applyFont="1" applyFill="1" applyBorder="1" applyAlignment="1" applyProtection="1">
      <alignment horizontal="center" vertical="center"/>
      <protection hidden="1"/>
    </xf>
    <xf numFmtId="0" fontId="37" fillId="38" borderId="0" xfId="0" applyFont="1" applyFill="1" applyBorder="1" applyAlignment="1" applyProtection="1">
      <alignment vertical="center"/>
      <protection hidden="1"/>
    </xf>
    <xf numFmtId="0" fontId="0" fillId="38" borderId="0" xfId="0" applyFill="1" applyBorder="1" applyAlignment="1">
      <alignment/>
    </xf>
    <xf numFmtId="0" fontId="31" fillId="0" borderId="48" xfId="0" applyFont="1" applyBorder="1" applyAlignment="1">
      <alignment horizontal="center" vertical="center"/>
    </xf>
    <xf numFmtId="10" fontId="31" fillId="34" borderId="88" xfId="0" applyNumberFormat="1" applyFont="1" applyFill="1" applyBorder="1" applyAlignment="1">
      <alignment horizontal="center" vertical="center"/>
    </xf>
    <xf numFmtId="10" fontId="23" fillId="0" borderId="89" xfId="0" applyNumberFormat="1" applyFont="1" applyBorder="1" applyAlignment="1">
      <alignment horizontal="center" vertical="center"/>
    </xf>
    <xf numFmtId="0" fontId="31" fillId="0" borderId="76" xfId="0" applyFont="1" applyBorder="1" applyAlignment="1">
      <alignment horizontal="center" vertical="center"/>
    </xf>
    <xf numFmtId="10" fontId="23" fillId="0" borderId="90" xfId="0" applyNumberFormat="1" applyFont="1" applyBorder="1" applyAlignment="1">
      <alignment horizontal="center" vertical="center"/>
    </xf>
    <xf numFmtId="10" fontId="23" fillId="0" borderId="91" xfId="0" applyNumberFormat="1" applyFont="1" applyBorder="1" applyAlignment="1">
      <alignment horizontal="center" vertical="center"/>
    </xf>
    <xf numFmtId="10" fontId="0" fillId="0" borderId="0" xfId="0" applyNumberFormat="1" applyAlignment="1">
      <alignment horizontal="center" vertical="center"/>
    </xf>
    <xf numFmtId="0" fontId="30" fillId="39" borderId="75" xfId="0" applyFont="1" applyFill="1" applyBorder="1" applyAlignment="1">
      <alignment horizontal="center" vertical="center"/>
    </xf>
    <xf numFmtId="0" fontId="50" fillId="34" borderId="75" xfId="0" applyFont="1" applyFill="1" applyBorder="1" applyAlignment="1">
      <alignment/>
    </xf>
    <xf numFmtId="0" fontId="50" fillId="34" borderId="88" xfId="0" applyFont="1" applyFill="1" applyBorder="1" applyAlignment="1">
      <alignment/>
    </xf>
    <xf numFmtId="0" fontId="25" fillId="0" borderId="11" xfId="0" applyFont="1" applyBorder="1" applyAlignment="1">
      <alignment horizontal="left" vertical="top" wrapText="1"/>
    </xf>
    <xf numFmtId="0" fontId="25" fillId="0" borderId="0" xfId="0" applyFont="1" applyBorder="1" applyAlignment="1">
      <alignment horizontal="left" vertical="top" wrapText="1"/>
    </xf>
    <xf numFmtId="0" fontId="25" fillId="0" borderId="92" xfId="0" applyFont="1" applyBorder="1" applyAlignment="1">
      <alignment horizontal="left" vertical="top" wrapText="1"/>
    </xf>
    <xf numFmtId="0" fontId="25" fillId="0" borderId="93" xfId="0" applyFont="1" applyBorder="1" applyAlignment="1">
      <alignment horizontal="left" vertical="top" wrapText="1"/>
    </xf>
    <xf numFmtId="0" fontId="25" fillId="0" borderId="94" xfId="0" applyFont="1" applyBorder="1" applyAlignment="1">
      <alignment horizontal="left" vertical="top" wrapText="1"/>
    </xf>
    <xf numFmtId="0" fontId="0" fillId="0" borderId="0" xfId="0" applyFont="1" applyBorder="1" applyAlignment="1" applyProtection="1">
      <alignment horizontal="left" wrapText="1"/>
      <protection hidden="1"/>
    </xf>
    <xf numFmtId="0" fontId="8" fillId="0" borderId="0" xfId="0" applyFont="1" applyBorder="1" applyAlignment="1">
      <alignment horizontal="justify" vertical="center"/>
    </xf>
    <xf numFmtId="10" fontId="23" fillId="0" borderId="28" xfId="0" applyNumberFormat="1" applyFont="1" applyBorder="1" applyAlignment="1">
      <alignment horizontal="center" vertical="center"/>
    </xf>
    <xf numFmtId="0" fontId="25" fillId="0" borderId="12" xfId="0" applyFont="1" applyBorder="1" applyAlignment="1">
      <alignment horizontal="left" vertical="top" wrapText="1"/>
    </xf>
    <xf numFmtId="10" fontId="23" fillId="0" borderId="95" xfId="0" applyNumberFormat="1" applyFont="1" applyBorder="1" applyAlignment="1">
      <alignment horizontal="center" vertical="center"/>
    </xf>
    <xf numFmtId="10" fontId="23" fillId="0" borderId="96" xfId="0" applyNumberFormat="1" applyFont="1" applyBorder="1" applyAlignment="1">
      <alignment horizontal="center" vertical="center"/>
    </xf>
    <xf numFmtId="0" fontId="50" fillId="35" borderId="97" xfId="0" applyFont="1" applyFill="1" applyBorder="1" applyAlignment="1">
      <alignment/>
    </xf>
    <xf numFmtId="0" fontId="50" fillId="35" borderId="88" xfId="0" applyFont="1" applyFill="1" applyBorder="1" applyAlignment="1">
      <alignment/>
    </xf>
    <xf numFmtId="10" fontId="23" fillId="0" borderId="32" xfId="0" applyNumberFormat="1" applyFont="1" applyFill="1" applyBorder="1" applyAlignment="1">
      <alignment horizontal="center" vertical="center"/>
    </xf>
    <xf numFmtId="10" fontId="23" fillId="0" borderId="98" xfId="0" applyNumberFormat="1" applyFont="1" applyBorder="1" applyAlignment="1">
      <alignment horizontal="center" vertical="center"/>
    </xf>
    <xf numFmtId="10" fontId="23" fillId="0" borderId="99" xfId="0" applyNumberFormat="1" applyFont="1" applyBorder="1" applyAlignment="1">
      <alignment horizontal="center" vertical="center"/>
    </xf>
    <xf numFmtId="0" fontId="25" fillId="0" borderId="100" xfId="0" applyFont="1" applyBorder="1" applyAlignment="1">
      <alignment horizontal="left" vertical="top" wrapText="1"/>
    </xf>
    <xf numFmtId="0" fontId="25" fillId="0" borderId="27" xfId="0" applyFont="1" applyBorder="1" applyAlignment="1">
      <alignment horizontal="left" vertical="top" wrapText="1"/>
    </xf>
    <xf numFmtId="0" fontId="53" fillId="36" borderId="67" xfId="0" applyFont="1" applyFill="1" applyBorder="1" applyAlignment="1">
      <alignment horizontal="center" vertical="center"/>
    </xf>
    <xf numFmtId="0" fontId="31" fillId="0" borderId="101" xfId="0" applyFont="1" applyBorder="1" applyAlignment="1">
      <alignment horizontal="center" vertical="center"/>
    </xf>
    <xf numFmtId="0" fontId="25" fillId="0" borderId="47" xfId="0" applyFont="1" applyBorder="1" applyAlignment="1">
      <alignment horizontal="left" vertical="top" wrapText="1"/>
    </xf>
    <xf numFmtId="10" fontId="23" fillId="0" borderId="102" xfId="0" applyNumberFormat="1" applyFont="1" applyBorder="1" applyAlignment="1">
      <alignment horizontal="center" vertical="center"/>
    </xf>
    <xf numFmtId="10" fontId="23" fillId="0" borderId="103" xfId="0" applyNumberFormat="1" applyFont="1" applyBorder="1" applyAlignment="1">
      <alignment horizontal="center" vertical="center"/>
    </xf>
    <xf numFmtId="0" fontId="63" fillId="0" borderId="94" xfId="0" applyFont="1" applyBorder="1" applyAlignment="1">
      <alignment horizontal="left" vertical="top" wrapText="1"/>
    </xf>
    <xf numFmtId="0" fontId="66" fillId="0" borderId="64" xfId="0" applyFont="1" applyBorder="1" applyAlignment="1">
      <alignment horizontal="justify" vertical="center"/>
    </xf>
    <xf numFmtId="0" fontId="25" fillId="0" borderId="65" xfId="0" applyFont="1" applyBorder="1" applyAlignment="1">
      <alignment horizontal="justify" vertical="center"/>
    </xf>
    <xf numFmtId="0" fontId="40" fillId="0" borderId="50" xfId="0" applyNumberFormat="1" applyFont="1" applyBorder="1" applyAlignment="1" applyProtection="1">
      <alignment horizontal="right" vertical="center"/>
      <protection hidden="1"/>
    </xf>
    <xf numFmtId="0" fontId="40" fillId="0" borderId="51" xfId="0" applyNumberFormat="1" applyFont="1" applyBorder="1" applyAlignment="1" applyProtection="1">
      <alignment horizontal="right" vertical="center"/>
      <protection hidden="1"/>
    </xf>
    <xf numFmtId="0" fontId="40" fillId="0" borderId="54" xfId="0" applyNumberFormat="1" applyFont="1" applyBorder="1" applyAlignment="1" applyProtection="1">
      <alignment horizontal="right" vertical="center"/>
      <protection hidden="1"/>
    </xf>
    <xf numFmtId="10" fontId="26" fillId="0" borderId="104" xfId="0" applyNumberFormat="1" applyFont="1" applyBorder="1" applyAlignment="1">
      <alignment horizontal="center"/>
    </xf>
    <xf numFmtId="10" fontId="26" fillId="0" borderId="105" xfId="0" applyNumberFormat="1" applyFont="1" applyBorder="1" applyAlignment="1" applyProtection="1">
      <alignment horizontal="center" vertical="center"/>
      <protection hidden="1"/>
    </xf>
    <xf numFmtId="10" fontId="26" fillId="0" borderId="105" xfId="0" applyNumberFormat="1" applyFont="1" applyBorder="1" applyAlignment="1">
      <alignment horizontal="center"/>
    </xf>
    <xf numFmtId="0" fontId="0" fillId="0" borderId="89" xfId="0" applyFont="1" applyBorder="1" applyAlignment="1">
      <alignment horizontal="justify" vertical="center"/>
    </xf>
    <xf numFmtId="10" fontId="26" fillId="0" borderId="11" xfId="0" applyNumberFormat="1" applyFont="1" applyBorder="1" applyAlignment="1">
      <alignment horizontal="center"/>
    </xf>
    <xf numFmtId="10" fontId="26" fillId="0" borderId="94" xfId="0" applyNumberFormat="1" applyFont="1" applyBorder="1" applyAlignment="1">
      <alignment horizontal="center"/>
    </xf>
    <xf numFmtId="10" fontId="26" fillId="0" borderId="94" xfId="0" applyNumberFormat="1" applyFont="1" applyBorder="1" applyAlignment="1" applyProtection="1">
      <alignment horizontal="center" vertical="center"/>
      <protection hidden="1"/>
    </xf>
    <xf numFmtId="10" fontId="26" fillId="0" borderId="92" xfId="0" applyNumberFormat="1" applyFont="1" applyBorder="1" applyAlignment="1" applyProtection="1">
      <alignment horizontal="center" vertical="center"/>
      <protection hidden="1"/>
    </xf>
    <xf numFmtId="0" fontId="0" fillId="0" borderId="89" xfId="0" applyFont="1" applyBorder="1" applyAlignment="1">
      <alignment horizontal="left" vertical="center"/>
    </xf>
    <xf numFmtId="0" fontId="40" fillId="0" borderId="52" xfId="0" applyNumberFormat="1" applyFont="1" applyBorder="1" applyAlignment="1" applyProtection="1">
      <alignment horizontal="right" vertical="center"/>
      <protection hidden="1"/>
    </xf>
    <xf numFmtId="10" fontId="26" fillId="0" borderId="11" xfId="0" applyNumberFormat="1" applyFont="1" applyBorder="1" applyAlignment="1" applyProtection="1">
      <alignment horizontal="center" vertical="center"/>
      <protection hidden="1"/>
    </xf>
    <xf numFmtId="0" fontId="40" fillId="0" borderId="53" xfId="0" applyNumberFormat="1" applyFont="1" applyBorder="1" applyAlignment="1" applyProtection="1">
      <alignment horizontal="right" vertical="center"/>
      <protection hidden="1"/>
    </xf>
    <xf numFmtId="0" fontId="0" fillId="0" borderId="96" xfId="0" applyFont="1" applyBorder="1" applyAlignment="1">
      <alignment horizontal="justify" vertical="center"/>
    </xf>
    <xf numFmtId="10" fontId="26" fillId="0" borderId="92" xfId="0" applyNumberFormat="1" applyFont="1" applyBorder="1" applyAlignment="1">
      <alignment horizontal="center"/>
    </xf>
    <xf numFmtId="10" fontId="26" fillId="0" borderId="106" xfId="0" applyNumberFormat="1" applyFont="1" applyBorder="1" applyAlignment="1" applyProtection="1">
      <alignment horizontal="center" vertical="center"/>
      <protection hidden="1"/>
    </xf>
    <xf numFmtId="9" fontId="26" fillId="0" borderId="53" xfId="0" applyNumberFormat="1" applyFont="1" applyBorder="1" applyAlignment="1" applyProtection="1">
      <alignment horizontal="center" vertical="center"/>
      <protection hidden="1"/>
    </xf>
    <xf numFmtId="0" fontId="0" fillId="0" borderId="95" xfId="0" applyFont="1" applyBorder="1" applyAlignment="1">
      <alignment horizontal="justify" vertical="center"/>
    </xf>
    <xf numFmtId="0" fontId="0" fillId="0" borderId="96" xfId="0" applyFont="1" applyBorder="1" applyAlignment="1">
      <alignment horizontal="left" vertical="center"/>
    </xf>
    <xf numFmtId="0" fontId="0" fillId="0" borderId="95" xfId="0" applyFont="1" applyBorder="1" applyAlignment="1">
      <alignment horizontal="left" vertical="center"/>
    </xf>
    <xf numFmtId="10" fontId="26" fillId="0" borderId="107" xfId="0" applyNumberFormat="1" applyFont="1" applyBorder="1" applyAlignment="1">
      <alignment horizontal="center"/>
    </xf>
    <xf numFmtId="10" fontId="26" fillId="0" borderId="108" xfId="0" applyNumberFormat="1" applyFont="1" applyBorder="1" applyAlignment="1">
      <alignment horizontal="center"/>
    </xf>
    <xf numFmtId="0" fontId="0" fillId="0" borderId="109" xfId="0" applyFont="1" applyBorder="1" applyAlignment="1">
      <alignment horizontal="justify" vertical="center"/>
    </xf>
    <xf numFmtId="0" fontId="0" fillId="0" borderId="110" xfId="0" applyFont="1" applyBorder="1" applyAlignment="1">
      <alignment horizontal="justify" vertical="center"/>
    </xf>
    <xf numFmtId="10" fontId="32" fillId="0" borderId="28" xfId="0" applyNumberFormat="1" applyFont="1" applyBorder="1" applyAlignment="1">
      <alignment horizontal="center" vertical="center"/>
    </xf>
    <xf numFmtId="10" fontId="31" fillId="0" borderId="34" xfId="0" applyNumberFormat="1" applyFont="1" applyBorder="1" applyAlignment="1">
      <alignment horizontal="center" vertical="center"/>
    </xf>
    <xf numFmtId="10" fontId="0" fillId="0" borderId="0" xfId="0" applyNumberFormat="1" applyFont="1" applyBorder="1" applyAlignment="1" applyProtection="1">
      <alignment vertical="center"/>
      <protection hidden="1"/>
    </xf>
    <xf numFmtId="10" fontId="28" fillId="40" borderId="10" xfId="0" applyNumberFormat="1" applyFont="1" applyFill="1" applyBorder="1" applyAlignment="1">
      <alignment vertical="center"/>
    </xf>
    <xf numFmtId="10" fontId="28" fillId="40" borderId="0" xfId="0" applyNumberFormat="1" applyFont="1" applyFill="1" applyBorder="1" applyAlignment="1">
      <alignment vertical="center"/>
    </xf>
    <xf numFmtId="10" fontId="28" fillId="40" borderId="41" xfId="0" applyNumberFormat="1" applyFont="1" applyFill="1" applyBorder="1" applyAlignment="1">
      <alignment vertical="center"/>
    </xf>
    <xf numFmtId="10" fontId="28" fillId="40" borderId="111" xfId="0" applyNumberFormat="1" applyFont="1" applyFill="1" applyBorder="1" applyAlignment="1">
      <alignment vertical="center"/>
    </xf>
    <xf numFmtId="10" fontId="28" fillId="40" borderId="47" xfId="0" applyNumberFormat="1" applyFont="1" applyFill="1" applyBorder="1" applyAlignment="1">
      <alignment vertical="center"/>
    </xf>
    <xf numFmtId="10" fontId="28" fillId="40" borderId="48" xfId="0" applyNumberFormat="1" applyFont="1" applyFill="1" applyBorder="1" applyAlignment="1">
      <alignment vertical="center"/>
    </xf>
    <xf numFmtId="0" fontId="50" fillId="35" borderId="75" xfId="0" applyFont="1" applyFill="1" applyBorder="1" applyAlignment="1">
      <alignment/>
    </xf>
    <xf numFmtId="10" fontId="23" fillId="0" borderId="112" xfId="0" applyNumberFormat="1" applyFont="1" applyBorder="1" applyAlignment="1">
      <alignment horizontal="center" vertical="center"/>
    </xf>
    <xf numFmtId="0" fontId="50" fillId="34" borderId="113" xfId="0" applyFont="1" applyFill="1" applyBorder="1" applyAlignment="1">
      <alignment/>
    </xf>
    <xf numFmtId="10" fontId="23" fillId="40" borderId="10" xfId="0" applyNumberFormat="1" applyFont="1" applyFill="1" applyBorder="1" applyAlignment="1">
      <alignment vertical="center"/>
    </xf>
    <xf numFmtId="10" fontId="23" fillId="40" borderId="0" xfId="0" applyNumberFormat="1" applyFont="1" applyFill="1" applyBorder="1" applyAlignment="1">
      <alignment vertical="center"/>
    </xf>
    <xf numFmtId="10" fontId="23" fillId="40" borderId="41" xfId="0" applyNumberFormat="1" applyFont="1" applyFill="1" applyBorder="1" applyAlignment="1">
      <alignment vertical="center"/>
    </xf>
    <xf numFmtId="10" fontId="23" fillId="40" borderId="111" xfId="0" applyNumberFormat="1" applyFont="1" applyFill="1" applyBorder="1" applyAlignment="1">
      <alignment vertical="center"/>
    </xf>
    <xf numFmtId="10" fontId="23" fillId="40" borderId="47" xfId="0" applyNumberFormat="1" applyFont="1" applyFill="1" applyBorder="1" applyAlignment="1">
      <alignment vertical="center"/>
    </xf>
    <xf numFmtId="10" fontId="23" fillId="40" borderId="48" xfId="0" applyNumberFormat="1" applyFont="1" applyFill="1" applyBorder="1" applyAlignment="1">
      <alignment vertical="center"/>
    </xf>
    <xf numFmtId="10" fontId="30" fillId="40" borderId="67" xfId="0" applyNumberFormat="1" applyFont="1" applyFill="1" applyBorder="1" applyAlignment="1" applyProtection="1">
      <alignment horizontal="center" vertical="center"/>
      <protection hidden="1"/>
    </xf>
    <xf numFmtId="10" fontId="28" fillId="41" borderId="28" xfId="0" applyNumberFormat="1" applyFont="1" applyFill="1" applyBorder="1" applyAlignment="1" applyProtection="1">
      <alignment horizontal="center" vertical="center"/>
      <protection hidden="1"/>
    </xf>
    <xf numFmtId="10" fontId="28" fillId="34" borderId="67" xfId="0" applyNumberFormat="1" applyFont="1" applyFill="1" applyBorder="1" applyAlignment="1" applyProtection="1">
      <alignment horizontal="center" vertical="center"/>
      <protection hidden="1"/>
    </xf>
    <xf numFmtId="10" fontId="28" fillId="41" borderId="67" xfId="0" applyNumberFormat="1" applyFont="1" applyFill="1" applyBorder="1" applyAlignment="1" applyProtection="1">
      <alignment horizontal="center" vertical="center"/>
      <protection hidden="1"/>
    </xf>
    <xf numFmtId="9" fontId="26" fillId="0" borderId="55" xfId="0" applyNumberFormat="1" applyFont="1" applyBorder="1" applyAlignment="1">
      <alignment horizontal="center"/>
    </xf>
    <xf numFmtId="9" fontId="26" fillId="0" borderId="56" xfId="0" applyNumberFormat="1" applyFont="1" applyBorder="1" applyAlignment="1">
      <alignment horizontal="center"/>
    </xf>
    <xf numFmtId="9" fontId="26" fillId="0" borderId="57" xfId="0" applyNumberFormat="1" applyFont="1" applyBorder="1" applyAlignment="1">
      <alignment horizontal="center"/>
    </xf>
    <xf numFmtId="10" fontId="23" fillId="0" borderId="0" xfId="0" applyNumberFormat="1" applyFont="1" applyBorder="1" applyAlignment="1" applyProtection="1">
      <alignment horizontal="center" vertical="center"/>
      <protection hidden="1"/>
    </xf>
    <xf numFmtId="0" fontId="0" fillId="0" borderId="25" xfId="0" applyFont="1" applyBorder="1" applyAlignment="1">
      <alignment/>
    </xf>
    <xf numFmtId="0" fontId="31" fillId="0" borderId="41" xfId="0" applyFont="1" applyBorder="1" applyAlignment="1">
      <alignment horizontal="center" vertical="center"/>
    </xf>
    <xf numFmtId="0" fontId="38" fillId="0" borderId="12" xfId="0" applyFont="1" applyBorder="1" applyAlignment="1">
      <alignment horizontal="left" vertical="center" wrapText="1"/>
    </xf>
    <xf numFmtId="0" fontId="31" fillId="0" borderId="33" xfId="0" applyFont="1" applyBorder="1" applyAlignment="1">
      <alignment horizontal="left" vertical="center" wrapText="1"/>
    </xf>
    <xf numFmtId="0" fontId="25" fillId="0" borderId="37" xfId="0" applyFont="1" applyBorder="1" applyAlignment="1">
      <alignment horizontal="left" vertical="top" wrapText="1"/>
    </xf>
    <xf numFmtId="0" fontId="31" fillId="0" borderId="114" xfId="0" applyFont="1" applyBorder="1" applyAlignment="1">
      <alignment horizontal="left" vertical="center" wrapText="1"/>
    </xf>
    <xf numFmtId="0" fontId="33" fillId="0" borderId="11" xfId="0" applyFont="1" applyBorder="1" applyAlignment="1">
      <alignment horizontal="left" vertical="top" wrapText="1"/>
    </xf>
    <xf numFmtId="0" fontId="33" fillId="0" borderId="94" xfId="0" applyFont="1" applyBorder="1" applyAlignment="1">
      <alignment horizontal="left" vertical="top" wrapText="1"/>
    </xf>
    <xf numFmtId="0" fontId="40" fillId="0" borderId="94" xfId="0" applyFont="1" applyBorder="1" applyAlignment="1">
      <alignment horizontal="left" vertical="top" wrapText="1"/>
    </xf>
    <xf numFmtId="0" fontId="67" fillId="0" borderId="94" xfId="53" applyFont="1" applyBorder="1" applyAlignment="1">
      <alignment horizontal="justify" vertical="center"/>
      <protection/>
    </xf>
    <xf numFmtId="0" fontId="33" fillId="0" borderId="92" xfId="0" applyFont="1" applyBorder="1" applyAlignment="1">
      <alignment horizontal="left" vertical="top" wrapText="1"/>
    </xf>
    <xf numFmtId="0" fontId="33" fillId="0" borderId="12" xfId="0" applyFont="1" applyBorder="1" applyAlignment="1">
      <alignment horizontal="left" vertical="top" wrapText="1"/>
    </xf>
    <xf numFmtId="0" fontId="28" fillId="36" borderId="62" xfId="0" applyFont="1" applyFill="1" applyBorder="1" applyAlignment="1">
      <alignment horizontal="left" vertical="center" wrapText="1"/>
    </xf>
    <xf numFmtId="0" fontId="29" fillId="34" borderId="76" xfId="0" applyFont="1" applyFill="1" applyBorder="1" applyAlignment="1">
      <alignment horizontal="center" vertical="top" wrapText="1"/>
    </xf>
    <xf numFmtId="0" fontId="10" fillId="0" borderId="87" xfId="0" applyFont="1" applyFill="1" applyBorder="1" applyAlignment="1">
      <alignment horizontal="right" vertical="top" wrapText="1"/>
    </xf>
    <xf numFmtId="0" fontId="49" fillId="33" borderId="76" xfId="0" applyFont="1" applyFill="1" applyBorder="1" applyAlignment="1">
      <alignment vertical="top" wrapText="1"/>
    </xf>
    <xf numFmtId="0" fontId="10" fillId="0" borderId="76" xfId="0" applyFont="1" applyBorder="1" applyAlignment="1">
      <alignment horizontal="right" vertical="top" wrapText="1"/>
    </xf>
    <xf numFmtId="0" fontId="10" fillId="0" borderId="76" xfId="0" applyFont="1" applyBorder="1" applyAlignment="1">
      <alignment horizontal="center" vertical="center" wrapText="1"/>
    </xf>
    <xf numFmtId="0" fontId="10" fillId="0" borderId="76" xfId="0" applyFont="1" applyFill="1" applyBorder="1" applyAlignment="1">
      <alignment horizontal="right" vertical="top" wrapText="1"/>
    </xf>
    <xf numFmtId="0" fontId="41" fillId="0" borderId="37" xfId="0" applyFont="1" applyBorder="1" applyAlignment="1">
      <alignment horizontal="left" vertical="center" wrapText="1"/>
    </xf>
    <xf numFmtId="0" fontId="68" fillId="0" borderId="94" xfId="53" applyFont="1" applyBorder="1" applyAlignment="1">
      <alignment horizontal="justify" vertical="center"/>
      <protection/>
    </xf>
    <xf numFmtId="0" fontId="68" fillId="0" borderId="100" xfId="53" applyFont="1" applyBorder="1" applyAlignment="1">
      <alignment horizontal="justify" vertical="center"/>
      <protection/>
    </xf>
    <xf numFmtId="0" fontId="10" fillId="0" borderId="115" xfId="0" applyFont="1" applyBorder="1" applyAlignment="1">
      <alignment horizontal="right" vertical="top" wrapText="1"/>
    </xf>
    <xf numFmtId="0" fontId="48" fillId="0" borderId="116" xfId="0" applyFont="1" applyBorder="1" applyAlignment="1">
      <alignment horizontal="right" vertical="top" wrapText="1"/>
    </xf>
    <xf numFmtId="0" fontId="10" fillId="0" borderId="116" xfId="0" applyFont="1" applyBorder="1" applyAlignment="1">
      <alignment horizontal="right" vertical="top" wrapText="1"/>
    </xf>
    <xf numFmtId="0" fontId="10" fillId="0" borderId="117" xfId="0" applyFont="1" applyBorder="1" applyAlignment="1">
      <alignment vertical="top" wrapText="1"/>
    </xf>
    <xf numFmtId="0" fontId="10" fillId="0" borderId="118" xfId="0" applyFont="1" applyBorder="1" applyAlignment="1">
      <alignment vertical="top" wrapText="1"/>
    </xf>
    <xf numFmtId="0" fontId="6" fillId="0" borderId="12" xfId="0" applyFont="1" applyBorder="1" applyAlignment="1">
      <alignment horizontal="left" vertical="center" wrapText="1"/>
    </xf>
    <xf numFmtId="0" fontId="6" fillId="0" borderId="33" xfId="0" applyFont="1" applyBorder="1" applyAlignment="1">
      <alignment horizontal="left" vertical="center" wrapText="1"/>
    </xf>
    <xf numFmtId="0" fontId="6" fillId="0" borderId="64" xfId="0" applyFont="1" applyBorder="1" applyAlignment="1">
      <alignment horizontal="left" vertical="center" wrapText="1"/>
    </xf>
    <xf numFmtId="0" fontId="25" fillId="0" borderId="64" xfId="0" applyFont="1" applyBorder="1" applyAlignment="1">
      <alignment horizontal="left" vertical="top" wrapText="1"/>
    </xf>
    <xf numFmtId="0" fontId="6" fillId="0" borderId="27" xfId="0" applyFont="1" applyBorder="1" applyAlignment="1">
      <alignment horizontal="left" vertical="center" wrapText="1"/>
    </xf>
    <xf numFmtId="0" fontId="28" fillId="36" borderId="62" xfId="0" applyFont="1" applyFill="1" applyBorder="1" applyAlignment="1">
      <alignment horizontal="center" vertical="center"/>
    </xf>
    <xf numFmtId="0" fontId="30" fillId="34" borderId="76" xfId="0" applyFont="1" applyFill="1" applyBorder="1" applyAlignment="1">
      <alignment horizontal="center" vertical="top" wrapText="1"/>
    </xf>
    <xf numFmtId="0" fontId="46" fillId="34" borderId="76" xfId="0" applyFont="1" applyFill="1" applyBorder="1" applyAlignment="1">
      <alignment horizontal="center" vertical="center" wrapText="1"/>
    </xf>
    <xf numFmtId="0" fontId="25" fillId="0" borderId="119" xfId="0" applyFont="1" applyBorder="1" applyAlignment="1">
      <alignment horizontal="left" vertical="top" wrapText="1"/>
    </xf>
    <xf numFmtId="0" fontId="41" fillId="0" borderId="76" xfId="0" applyFont="1" applyBorder="1" applyAlignment="1">
      <alignment horizontal="right" vertical="top" wrapText="1"/>
    </xf>
    <xf numFmtId="0" fontId="41" fillId="0" borderId="76" xfId="0" applyFont="1" applyFill="1" applyBorder="1" applyAlignment="1">
      <alignment horizontal="right" vertical="top" wrapText="1"/>
    </xf>
    <xf numFmtId="0" fontId="23" fillId="0" borderId="33" xfId="0" applyFont="1" applyBorder="1" applyAlignment="1">
      <alignment horizontal="left" vertical="center" wrapText="1"/>
    </xf>
    <xf numFmtId="0" fontId="31" fillId="0" borderId="0" xfId="0" applyFont="1" applyBorder="1" applyAlignment="1">
      <alignment horizontal="left" vertical="center" wrapText="1"/>
    </xf>
    <xf numFmtId="0" fontId="31" fillId="35" borderId="76" xfId="0" applyFont="1" applyFill="1" applyBorder="1" applyAlignment="1">
      <alignment horizontal="right" vertical="top" wrapText="1"/>
    </xf>
    <xf numFmtId="0" fontId="23" fillId="0" borderId="120" xfId="0" applyFont="1" applyBorder="1" applyAlignment="1">
      <alignment horizontal="left" vertical="center" wrapText="1"/>
    </xf>
    <xf numFmtId="0" fontId="23" fillId="0" borderId="12" xfId="0" applyFont="1" applyBorder="1" applyAlignment="1">
      <alignment horizontal="left" vertical="center" wrapText="1"/>
    </xf>
    <xf numFmtId="0" fontId="31" fillId="0" borderId="12" xfId="0" applyFont="1" applyBorder="1" applyAlignment="1">
      <alignment horizontal="left" vertical="top" wrapText="1"/>
    </xf>
    <xf numFmtId="0" fontId="31" fillId="0" borderId="33" xfId="0" applyFont="1" applyBorder="1" applyAlignment="1">
      <alignment horizontal="left" vertical="top" wrapText="1"/>
    </xf>
    <xf numFmtId="0" fontId="31" fillId="0" borderId="12" xfId="0" applyFont="1" applyBorder="1" applyAlignment="1">
      <alignment horizontal="left" vertical="center" wrapText="1"/>
    </xf>
    <xf numFmtId="0" fontId="25" fillId="0" borderId="33" xfId="0" applyFont="1" applyBorder="1" applyAlignment="1">
      <alignment horizontal="left" vertical="top" wrapText="1"/>
    </xf>
    <xf numFmtId="0" fontId="28" fillId="36" borderId="12" xfId="0" applyFont="1" applyFill="1" applyBorder="1" applyAlignment="1">
      <alignment horizontal="left" vertical="center" wrapText="1"/>
    </xf>
    <xf numFmtId="0" fontId="23" fillId="0" borderId="27" xfId="0" applyFont="1" applyBorder="1" applyAlignment="1">
      <alignment horizontal="left" vertical="center" wrapText="1"/>
    </xf>
    <xf numFmtId="0" fontId="28" fillId="36" borderId="76" xfId="0" applyFont="1" applyFill="1" applyBorder="1" applyAlignment="1">
      <alignment horizontal="center" vertical="center"/>
    </xf>
    <xf numFmtId="0" fontId="23" fillId="35" borderId="76" xfId="0" applyFont="1" applyFill="1" applyBorder="1" applyAlignment="1">
      <alignment horizontal="right" vertical="top" wrapText="1"/>
    </xf>
    <xf numFmtId="0" fontId="25" fillId="0" borderId="64" xfId="53" applyFont="1" applyBorder="1" applyAlignment="1">
      <alignment horizontal="justify" vertical="center"/>
      <protection/>
    </xf>
    <xf numFmtId="0" fontId="25" fillId="0" borderId="65" xfId="53" applyFont="1" applyBorder="1" applyAlignment="1">
      <alignment horizontal="justify" vertical="center"/>
      <protection/>
    </xf>
    <xf numFmtId="0" fontId="25" fillId="0" borderId="94" xfId="53" applyFont="1" applyBorder="1" applyAlignment="1">
      <alignment horizontal="justify" vertical="center"/>
      <protection/>
    </xf>
    <xf numFmtId="0" fontId="25" fillId="0" borderId="100" xfId="53" applyFont="1" applyBorder="1" applyAlignment="1">
      <alignment horizontal="justify" vertical="center"/>
      <protection/>
    </xf>
    <xf numFmtId="0" fontId="23" fillId="0" borderId="26" xfId="0" applyFont="1" applyBorder="1" applyAlignment="1">
      <alignment horizontal="left" vertical="center" wrapText="1"/>
    </xf>
    <xf numFmtId="0" fontId="23" fillId="0" borderId="121" xfId="0" applyFont="1" applyBorder="1" applyAlignment="1">
      <alignment horizontal="left" vertical="center" wrapText="1"/>
    </xf>
    <xf numFmtId="0" fontId="29" fillId="33" borderId="76" xfId="0" applyFont="1" applyFill="1" applyBorder="1" applyAlignment="1">
      <alignment horizontal="left" vertical="top" wrapText="1"/>
    </xf>
    <xf numFmtId="0" fontId="29" fillId="34" borderId="76" xfId="0" applyFont="1" applyFill="1" applyBorder="1" applyAlignment="1">
      <alignment horizontal="right" vertical="top" wrapText="1"/>
    </xf>
    <xf numFmtId="0" fontId="40" fillId="0" borderId="76" xfId="0" applyFont="1" applyBorder="1" applyAlignment="1">
      <alignment horizontal="right" vertical="top" wrapText="1"/>
    </xf>
    <xf numFmtId="0" fontId="31" fillId="40" borderId="75" xfId="0" applyFont="1" applyFill="1" applyBorder="1" applyAlignment="1">
      <alignment horizontal="center" vertical="center"/>
    </xf>
    <xf numFmtId="0" fontId="30" fillId="39" borderId="76" xfId="0" applyFont="1" applyFill="1" applyBorder="1" applyAlignment="1" applyProtection="1">
      <alignment horizontal="center" vertical="center"/>
      <protection/>
    </xf>
    <xf numFmtId="0" fontId="30" fillId="39" borderId="87" xfId="0" applyFont="1" applyFill="1" applyBorder="1" applyAlignment="1" applyProtection="1">
      <alignment horizontal="center" vertical="center"/>
      <protection/>
    </xf>
    <xf numFmtId="0" fontId="31" fillId="0" borderId="75" xfId="0" applyFont="1" applyBorder="1" applyAlignment="1" applyProtection="1">
      <alignment horizontal="center" vertical="center"/>
      <protection locked="0"/>
    </xf>
    <xf numFmtId="0" fontId="31" fillId="0" borderId="97" xfId="0" applyFont="1" applyBorder="1" applyAlignment="1" applyProtection="1">
      <alignment horizontal="center" vertical="center"/>
      <protection locked="0"/>
    </xf>
    <xf numFmtId="0" fontId="30" fillId="39" borderId="75" xfId="0" applyFont="1" applyFill="1" applyBorder="1" applyAlignment="1" applyProtection="1">
      <alignment horizontal="center" vertical="center"/>
      <protection/>
    </xf>
    <xf numFmtId="0" fontId="31" fillId="0" borderId="48" xfId="0" applyFont="1" applyBorder="1" applyAlignment="1" applyProtection="1">
      <alignment horizontal="center" vertical="center"/>
      <protection locked="0"/>
    </xf>
    <xf numFmtId="0" fontId="31" fillId="0" borderId="75" xfId="0" applyFont="1" applyFill="1" applyBorder="1" applyAlignment="1">
      <alignment horizontal="center" vertical="center"/>
    </xf>
    <xf numFmtId="0" fontId="50" fillId="34" borderId="122" xfId="0" applyFont="1" applyFill="1" applyBorder="1" applyAlignment="1">
      <alignment/>
    </xf>
    <xf numFmtId="0" fontId="50" fillId="34" borderId="123" xfId="0" applyFont="1" applyFill="1" applyBorder="1" applyAlignment="1">
      <alignment/>
    </xf>
    <xf numFmtId="0" fontId="50" fillId="34" borderId="124" xfId="0" applyFont="1" applyFill="1" applyBorder="1" applyAlignment="1">
      <alignment/>
    </xf>
    <xf numFmtId="0" fontId="50" fillId="34" borderId="125" xfId="0" applyFont="1" applyFill="1" applyBorder="1" applyAlignment="1">
      <alignment/>
    </xf>
    <xf numFmtId="0" fontId="6" fillId="34" borderId="126" xfId="0" applyFont="1" applyFill="1" applyBorder="1" applyAlignment="1">
      <alignment horizontal="center"/>
    </xf>
    <xf numFmtId="0" fontId="0" fillId="0" borderId="0" xfId="0" applyFont="1" applyAlignment="1" applyProtection="1">
      <alignment/>
      <protection locked="0"/>
    </xf>
    <xf numFmtId="0" fontId="0" fillId="0" borderId="0" xfId="0" applyFont="1" applyAlignment="1" applyProtection="1">
      <alignment/>
      <protection hidden="1" locked="0"/>
    </xf>
    <xf numFmtId="0" fontId="0" fillId="0" borderId="0" xfId="0" applyFont="1" applyAlignment="1" applyProtection="1">
      <alignment vertical="center"/>
      <protection locked="0"/>
    </xf>
    <xf numFmtId="0" fontId="30" fillId="34" borderId="76" xfId="0" applyFont="1" applyFill="1" applyBorder="1" applyAlignment="1" applyProtection="1">
      <alignment horizontal="center" vertical="center"/>
      <protection/>
    </xf>
    <xf numFmtId="0" fontId="0" fillId="0" borderId="0" xfId="0" applyFont="1" applyBorder="1" applyAlignment="1" applyProtection="1">
      <alignment/>
      <protection locked="0"/>
    </xf>
    <xf numFmtId="0" fontId="50" fillId="34" borderId="77" xfId="0" applyFont="1" applyFill="1" applyBorder="1" applyAlignment="1">
      <alignment/>
    </xf>
    <xf numFmtId="0" fontId="50" fillId="34" borderId="12" xfId="0" applyFont="1" applyFill="1" applyBorder="1" applyAlignment="1">
      <alignment/>
    </xf>
    <xf numFmtId="0" fontId="50" fillId="34" borderId="113" xfId="0" applyFont="1" applyFill="1" applyBorder="1" applyAlignment="1">
      <alignment/>
    </xf>
    <xf numFmtId="10" fontId="31" fillId="34" borderId="127" xfId="0" applyNumberFormat="1" applyFont="1" applyFill="1" applyBorder="1" applyAlignment="1">
      <alignment vertical="center"/>
    </xf>
    <xf numFmtId="10" fontId="23" fillId="0" borderId="22" xfId="0" applyNumberFormat="1" applyFont="1" applyBorder="1" applyAlignment="1" applyProtection="1">
      <alignment horizontal="center" vertical="center"/>
      <protection locked="0"/>
    </xf>
    <xf numFmtId="10" fontId="23" fillId="0" borderId="128" xfId="0" applyNumberFormat="1" applyFont="1" applyBorder="1" applyAlignment="1" applyProtection="1">
      <alignment horizontal="center" vertical="center"/>
      <protection locked="0"/>
    </xf>
    <xf numFmtId="10" fontId="23" fillId="0" borderId="129" xfId="0" applyNumberFormat="1" applyFont="1" applyBorder="1" applyAlignment="1" applyProtection="1">
      <alignment horizontal="center" vertical="center"/>
      <protection locked="0"/>
    </xf>
    <xf numFmtId="10" fontId="31" fillId="34" borderId="114" xfId="0" applyNumberFormat="1" applyFont="1" applyFill="1" applyBorder="1" applyAlignment="1" applyProtection="1">
      <alignment vertical="center"/>
      <protection locked="0"/>
    </xf>
    <xf numFmtId="10" fontId="31" fillId="34" borderId="130" xfId="0" applyNumberFormat="1" applyFont="1" applyFill="1" applyBorder="1" applyAlignment="1" applyProtection="1">
      <alignment vertical="center"/>
      <protection locked="0"/>
    </xf>
    <xf numFmtId="10" fontId="23" fillId="0" borderId="68" xfId="0" applyNumberFormat="1" applyFont="1" applyBorder="1" applyAlignment="1" applyProtection="1">
      <alignment horizontal="center" vertical="center"/>
      <protection locked="0"/>
    </xf>
    <xf numFmtId="10" fontId="23" fillId="0" borderId="131" xfId="0" applyNumberFormat="1" applyFont="1" applyBorder="1" applyAlignment="1" applyProtection="1">
      <alignment horizontal="center" vertical="center"/>
      <protection locked="0"/>
    </xf>
    <xf numFmtId="0" fontId="0" fillId="0" borderId="0" xfId="0" applyFont="1" applyAlignment="1" applyProtection="1">
      <alignment/>
      <protection hidden="1" locked="0"/>
    </xf>
    <xf numFmtId="10" fontId="23" fillId="0" borderId="64" xfId="0" applyNumberFormat="1" applyFont="1" applyBorder="1" applyAlignment="1" applyProtection="1">
      <alignment horizontal="center" vertical="center"/>
      <protection locked="0"/>
    </xf>
    <xf numFmtId="10" fontId="23" fillId="0" borderId="90" xfId="0" applyNumberFormat="1" applyFont="1" applyBorder="1" applyAlignment="1" applyProtection="1">
      <alignment horizontal="center" vertical="center"/>
      <protection locked="0"/>
    </xf>
    <xf numFmtId="0" fontId="0" fillId="0" borderId="0" xfId="0" applyFont="1" applyAlignment="1" applyProtection="1">
      <alignment wrapText="1"/>
      <protection hidden="1" locked="0"/>
    </xf>
    <xf numFmtId="10" fontId="23" fillId="0" borderId="71" xfId="0" applyNumberFormat="1" applyFont="1" applyBorder="1" applyAlignment="1" applyProtection="1">
      <alignment horizontal="center" vertical="center"/>
      <protection locked="0"/>
    </xf>
    <xf numFmtId="10" fontId="23" fillId="0" borderId="132" xfId="0" applyNumberFormat="1" applyFont="1" applyBorder="1" applyAlignment="1" applyProtection="1">
      <alignment horizontal="center" vertical="center"/>
      <protection locked="0"/>
    </xf>
    <xf numFmtId="10" fontId="23" fillId="0" borderId="70" xfId="0" applyNumberFormat="1" applyFont="1" applyBorder="1" applyAlignment="1" applyProtection="1">
      <alignment horizontal="center" vertical="center"/>
      <protection locked="0"/>
    </xf>
    <xf numFmtId="10" fontId="23" fillId="0" borderId="133" xfId="0" applyNumberFormat="1" applyFont="1" applyBorder="1" applyAlignment="1" applyProtection="1">
      <alignment horizontal="center" vertical="center"/>
      <protection locked="0"/>
    </xf>
    <xf numFmtId="10" fontId="23" fillId="0" borderId="61" xfId="0" applyNumberFormat="1" applyFont="1" applyFill="1" applyBorder="1" applyAlignment="1" applyProtection="1">
      <alignment horizontal="center" vertical="center"/>
      <protection locked="0"/>
    </xf>
    <xf numFmtId="10" fontId="23" fillId="0" borderId="134" xfId="0" applyNumberFormat="1" applyFont="1" applyBorder="1" applyAlignment="1" applyProtection="1">
      <alignment horizontal="center" vertical="center"/>
      <protection locked="0"/>
    </xf>
    <xf numFmtId="10" fontId="23" fillId="0" borderId="68" xfId="0" applyNumberFormat="1" applyFont="1" applyFill="1" applyBorder="1" applyAlignment="1" applyProtection="1">
      <alignment horizontal="center" vertical="center"/>
      <protection locked="0"/>
    </xf>
    <xf numFmtId="10" fontId="23" fillId="0" borderId="18" xfId="0" applyNumberFormat="1" applyFont="1" applyFill="1" applyBorder="1" applyAlignment="1" applyProtection="1">
      <alignment horizontal="center" vertical="center"/>
      <protection locked="0"/>
    </xf>
    <xf numFmtId="10" fontId="23" fillId="0" borderId="64" xfId="0" applyNumberFormat="1" applyFont="1" applyFill="1" applyBorder="1" applyAlignment="1" applyProtection="1">
      <alignment horizontal="center" vertical="center"/>
      <protection locked="0"/>
    </xf>
    <xf numFmtId="10" fontId="23" fillId="0" borderId="14" xfId="0" applyNumberFormat="1" applyFont="1" applyBorder="1" applyAlignment="1" applyProtection="1">
      <alignment horizontal="center" vertical="center"/>
      <protection locked="0"/>
    </xf>
    <xf numFmtId="10" fontId="23" fillId="0" borderId="20" xfId="0" applyNumberFormat="1" applyFont="1" applyFill="1" applyBorder="1" applyAlignment="1" applyProtection="1">
      <alignment horizontal="center" vertical="center"/>
      <protection locked="0"/>
    </xf>
    <xf numFmtId="10" fontId="23" fillId="0" borderId="19" xfId="0" applyNumberFormat="1" applyFont="1" applyBorder="1" applyAlignment="1" applyProtection="1">
      <alignment horizontal="center" vertical="center"/>
      <protection locked="0"/>
    </xf>
    <xf numFmtId="10" fontId="23" fillId="0" borderId="72" xfId="0" applyNumberFormat="1" applyFont="1" applyFill="1" applyBorder="1" applyAlignment="1" applyProtection="1">
      <alignment horizontal="center" vertical="center"/>
      <protection locked="0"/>
    </xf>
    <xf numFmtId="10" fontId="23" fillId="0" borderId="13" xfId="0" applyNumberFormat="1" applyFont="1" applyBorder="1" applyAlignment="1" applyProtection="1">
      <alignment horizontal="center" vertical="center"/>
      <protection locked="0"/>
    </xf>
    <xf numFmtId="10" fontId="23" fillId="0" borderId="21" xfId="0" applyNumberFormat="1" applyFont="1" applyBorder="1" applyAlignment="1" applyProtection="1">
      <alignment horizontal="center" vertical="center"/>
      <protection locked="0"/>
    </xf>
    <xf numFmtId="10" fontId="23" fillId="0" borderId="18" xfId="0" applyNumberFormat="1" applyFont="1" applyBorder="1" applyAlignment="1" applyProtection="1">
      <alignment horizontal="center" vertical="center"/>
      <protection locked="0"/>
    </xf>
    <xf numFmtId="10" fontId="23" fillId="0" borderId="73" xfId="0" applyNumberFormat="1" applyFont="1" applyBorder="1" applyAlignment="1" applyProtection="1">
      <alignment horizontal="center" vertical="center"/>
      <protection locked="0"/>
    </xf>
    <xf numFmtId="10" fontId="23" fillId="0" borderId="15" xfId="0" applyNumberFormat="1" applyFont="1" applyBorder="1" applyAlignment="1" applyProtection="1">
      <alignment horizontal="center" vertical="center"/>
      <protection locked="0"/>
    </xf>
    <xf numFmtId="10" fontId="23" fillId="0" borderId="65" xfId="0" applyNumberFormat="1" applyFont="1" applyBorder="1" applyAlignment="1" applyProtection="1">
      <alignment horizontal="center" vertical="center"/>
      <protection locked="0"/>
    </xf>
    <xf numFmtId="10" fontId="23" fillId="0" borderId="63" xfId="0" applyNumberFormat="1" applyFont="1" applyBorder="1" applyAlignment="1" applyProtection="1">
      <alignment horizontal="center" vertical="center"/>
      <protection locked="0"/>
    </xf>
    <xf numFmtId="0" fontId="46" fillId="39" borderId="76" xfId="0" applyFont="1" applyFill="1" applyBorder="1" applyAlignment="1" applyProtection="1">
      <alignment horizontal="center" vertical="center"/>
      <protection/>
    </xf>
    <xf numFmtId="0" fontId="10" fillId="0" borderId="76" xfId="0" applyFont="1" applyFill="1" applyBorder="1" applyAlignment="1">
      <alignment horizontal="center" vertical="top" wrapText="1"/>
    </xf>
    <xf numFmtId="0" fontId="31" fillId="0" borderId="76" xfId="0" applyFont="1" applyFill="1" applyBorder="1" applyAlignment="1">
      <alignment horizontal="center" vertical="center"/>
    </xf>
    <xf numFmtId="0" fontId="31" fillId="0" borderId="87" xfId="0" applyFont="1" applyFill="1" applyBorder="1" applyAlignment="1">
      <alignment horizontal="center" vertical="center"/>
    </xf>
    <xf numFmtId="0" fontId="50" fillId="35" borderId="135" xfId="0" applyFont="1" applyFill="1" applyBorder="1" applyAlignment="1" applyProtection="1">
      <alignment/>
      <protection locked="0"/>
    </xf>
    <xf numFmtId="10" fontId="23" fillId="0" borderId="20" xfId="0" applyNumberFormat="1" applyFont="1" applyBorder="1" applyAlignment="1" applyProtection="1">
      <alignment horizontal="center" vertical="center"/>
      <protection locked="0"/>
    </xf>
    <xf numFmtId="0" fontId="0" fillId="0" borderId="0" xfId="0" applyFont="1" applyBorder="1" applyAlignment="1" applyProtection="1">
      <alignment/>
      <protection hidden="1" locked="0"/>
    </xf>
    <xf numFmtId="0" fontId="31" fillId="0" borderId="76" xfId="0" applyFont="1" applyBorder="1" applyAlignment="1" applyProtection="1">
      <alignment horizontal="center" vertical="center"/>
      <protection locked="0"/>
    </xf>
    <xf numFmtId="0" fontId="31" fillId="0" borderId="101" xfId="0" applyFont="1" applyBorder="1" applyAlignment="1" applyProtection="1">
      <alignment horizontal="center" vertical="center"/>
      <protection locked="0"/>
    </xf>
    <xf numFmtId="10" fontId="23" fillId="0" borderId="72" xfId="0" applyNumberFormat="1" applyFont="1" applyBorder="1" applyAlignment="1" applyProtection="1">
      <alignment horizontal="center" vertical="center"/>
      <protection locked="0"/>
    </xf>
    <xf numFmtId="0" fontId="50" fillId="34" borderId="75" xfId="0" applyFont="1" applyFill="1" applyBorder="1" applyAlignment="1" applyProtection="1">
      <alignment/>
      <protection locked="0"/>
    </xf>
    <xf numFmtId="0" fontId="72" fillId="0" borderId="75" xfId="0" applyFont="1" applyFill="1" applyBorder="1" applyAlignment="1" applyProtection="1">
      <alignment horizontal="center" vertical="center"/>
      <protection locked="0"/>
    </xf>
    <xf numFmtId="0" fontId="31" fillId="0" borderId="75" xfId="0" applyFont="1" applyFill="1" applyBorder="1" applyAlignment="1" applyProtection="1">
      <alignment horizontal="center" vertical="center"/>
      <protection locked="0"/>
    </xf>
    <xf numFmtId="0" fontId="53" fillId="36" borderId="67" xfId="0" applyFont="1" applyFill="1" applyBorder="1" applyAlignment="1" applyProtection="1">
      <alignment horizontal="center" vertical="center"/>
      <protection locked="0"/>
    </xf>
    <xf numFmtId="0" fontId="50" fillId="39" borderId="135" xfId="0" applyFont="1" applyFill="1" applyBorder="1" applyAlignment="1" applyProtection="1">
      <alignment/>
      <protection locked="0"/>
    </xf>
    <xf numFmtId="10" fontId="23" fillId="39" borderId="22" xfId="0" applyNumberFormat="1" applyFont="1" applyFill="1" applyBorder="1" applyAlignment="1" applyProtection="1">
      <alignment horizontal="center" vertical="center"/>
      <protection locked="0"/>
    </xf>
    <xf numFmtId="10" fontId="23" fillId="39" borderId="38" xfId="0" applyNumberFormat="1" applyFont="1" applyFill="1" applyBorder="1" applyAlignment="1" applyProtection="1">
      <alignment vertical="center"/>
      <protection locked="0"/>
    </xf>
    <xf numFmtId="10" fontId="23" fillId="39" borderId="37" xfId="0" applyNumberFormat="1" applyFont="1" applyFill="1" applyBorder="1" applyAlignment="1" applyProtection="1">
      <alignment vertical="center"/>
      <protection locked="0"/>
    </xf>
    <xf numFmtId="10" fontId="23" fillId="39" borderId="39" xfId="0" applyNumberFormat="1" applyFont="1" applyFill="1" applyBorder="1" applyAlignment="1" applyProtection="1">
      <alignment vertical="center"/>
      <protection locked="0"/>
    </xf>
    <xf numFmtId="10" fontId="23" fillId="0" borderId="125" xfId="0" applyNumberFormat="1" applyFont="1" applyBorder="1" applyAlignment="1" applyProtection="1">
      <alignment horizontal="center" vertical="center"/>
      <protection locked="0"/>
    </xf>
    <xf numFmtId="0" fontId="31" fillId="39" borderId="114" xfId="0" applyFont="1" applyFill="1" applyBorder="1" applyAlignment="1" applyProtection="1">
      <alignment vertical="center"/>
      <protection locked="0"/>
    </xf>
    <xf numFmtId="0" fontId="31" fillId="39" borderId="130" xfId="0" applyFont="1" applyFill="1" applyBorder="1" applyAlignment="1" applyProtection="1">
      <alignment vertical="center"/>
      <protection locked="0"/>
    </xf>
    <xf numFmtId="10" fontId="23" fillId="0" borderId="136" xfId="0" applyNumberFormat="1" applyFont="1" applyBorder="1" applyAlignment="1" applyProtection="1">
      <alignment horizontal="center" vertical="center"/>
      <protection locked="0"/>
    </xf>
    <xf numFmtId="0" fontId="31" fillId="0" borderId="123" xfId="0" applyFont="1" applyBorder="1" applyAlignment="1" applyProtection="1">
      <alignment horizontal="center" vertical="center"/>
      <protection locked="0"/>
    </xf>
    <xf numFmtId="0" fontId="31" fillId="39" borderId="127" xfId="0" applyFont="1" applyFill="1" applyBorder="1" applyAlignment="1" applyProtection="1">
      <alignment vertical="center"/>
      <protection locked="0"/>
    </xf>
    <xf numFmtId="0" fontId="0" fillId="0" borderId="0" xfId="0" applyAlignment="1" applyProtection="1">
      <alignment/>
      <protection locked="0"/>
    </xf>
    <xf numFmtId="10" fontId="23" fillId="0" borderId="95" xfId="0" applyNumberFormat="1" applyFont="1" applyBorder="1" applyAlignment="1" applyProtection="1">
      <alignment horizontal="center" vertical="center"/>
      <protection locked="0"/>
    </xf>
    <xf numFmtId="10" fontId="23" fillId="0" borderId="89" xfId="0" applyNumberFormat="1" applyFont="1" applyBorder="1" applyAlignment="1" applyProtection="1">
      <alignment horizontal="center" vertical="center"/>
      <protection locked="0"/>
    </xf>
    <xf numFmtId="10" fontId="23" fillId="0" borderId="137" xfId="0" applyNumberFormat="1" applyFont="1" applyBorder="1" applyAlignment="1" applyProtection="1">
      <alignment horizontal="center" vertical="center"/>
      <protection locked="0"/>
    </xf>
    <xf numFmtId="0" fontId="30" fillId="39" borderId="127" xfId="0" applyFont="1" applyFill="1" applyBorder="1" applyAlignment="1" applyProtection="1">
      <alignment horizontal="center" vertical="center"/>
      <protection/>
    </xf>
    <xf numFmtId="0" fontId="47" fillId="39" borderId="87" xfId="0" applyFont="1" applyFill="1" applyBorder="1" applyAlignment="1" applyProtection="1">
      <alignment horizontal="center" vertical="center"/>
      <protection/>
    </xf>
    <xf numFmtId="0" fontId="8" fillId="0" borderId="89" xfId="0" applyFont="1" applyBorder="1" applyAlignment="1">
      <alignment horizontal="left" vertical="center"/>
    </xf>
    <xf numFmtId="0" fontId="22" fillId="0" borderId="25" xfId="0" applyFont="1" applyBorder="1" applyAlignment="1" applyProtection="1">
      <alignment horizontal="left" vertical="center"/>
      <protection hidden="1"/>
    </xf>
    <xf numFmtId="0" fontId="0" fillId="0" borderId="33" xfId="0" applyFont="1" applyBorder="1" applyAlignment="1">
      <alignment/>
    </xf>
    <xf numFmtId="0" fontId="0" fillId="0" borderId="26" xfId="0" applyFont="1" applyBorder="1" applyAlignment="1">
      <alignment/>
    </xf>
    <xf numFmtId="0" fontId="0" fillId="0" borderId="0" xfId="0" applyFill="1" applyBorder="1" applyAlignment="1">
      <alignment horizontal="left" vertical="center"/>
    </xf>
    <xf numFmtId="0" fontId="18" fillId="0" borderId="0" xfId="0" applyFont="1" applyFill="1" applyBorder="1" applyAlignment="1">
      <alignment horizontal="left" vertical="center"/>
    </xf>
    <xf numFmtId="0" fontId="0" fillId="0" borderId="31" xfId="0" applyBorder="1" applyAlignment="1">
      <alignment horizontal="left" vertical="center"/>
    </xf>
    <xf numFmtId="0" fontId="0" fillId="0" borderId="30" xfId="0" applyFont="1" applyBorder="1" applyAlignment="1" applyProtection="1">
      <alignment horizontal="left"/>
      <protection hidden="1"/>
    </xf>
    <xf numFmtId="0" fontId="20" fillId="0" borderId="27" xfId="0" applyFont="1" applyFill="1" applyBorder="1" applyAlignment="1">
      <alignment horizontal="left" vertical="center"/>
    </xf>
    <xf numFmtId="0" fontId="0" fillId="0" borderId="27" xfId="58" applyFont="1" applyFill="1" applyBorder="1" applyAlignment="1" applyProtection="1">
      <alignment horizontal="left" vertical="center"/>
      <protection hidden="1"/>
    </xf>
    <xf numFmtId="0" fontId="0" fillId="0" borderId="27" xfId="0" applyFill="1" applyBorder="1" applyAlignment="1">
      <alignment horizontal="left" vertical="center"/>
    </xf>
    <xf numFmtId="0" fontId="0" fillId="0" borderId="27" xfId="0" applyBorder="1" applyAlignment="1">
      <alignment horizontal="left" vertical="center"/>
    </xf>
    <xf numFmtId="0" fontId="0" fillId="0" borderId="121" xfId="0" applyBorder="1" applyAlignment="1">
      <alignment horizontal="left"/>
    </xf>
    <xf numFmtId="0" fontId="0" fillId="0" borderId="0" xfId="0" applyBorder="1" applyAlignment="1">
      <alignment/>
    </xf>
    <xf numFmtId="0" fontId="20" fillId="0" borderId="33" xfId="0" applyFont="1" applyFill="1" applyBorder="1" applyAlignment="1">
      <alignment horizontal="left" vertical="center"/>
    </xf>
    <xf numFmtId="0" fontId="0" fillId="0" borderId="26" xfId="57" applyFont="1" applyFill="1" applyBorder="1" applyAlignment="1" applyProtection="1">
      <alignment horizontal="left" vertical="center"/>
      <protection hidden="1"/>
    </xf>
    <xf numFmtId="0" fontId="0" fillId="0" borderId="27" xfId="57" applyFont="1" applyBorder="1" applyAlignment="1" applyProtection="1">
      <alignment horizontal="center" vertical="center"/>
      <protection hidden="1"/>
    </xf>
    <xf numFmtId="0" fontId="0" fillId="0" borderId="121" xfId="57" applyFont="1" applyBorder="1" applyAlignment="1" applyProtection="1">
      <alignment horizontal="center" vertical="center"/>
      <protection hidden="1"/>
    </xf>
    <xf numFmtId="0" fontId="74" fillId="0" borderId="0" xfId="0" applyFont="1" applyBorder="1" applyAlignment="1">
      <alignment wrapText="1"/>
    </xf>
    <xf numFmtId="0" fontId="0" fillId="0" borderId="25" xfId="0" applyBorder="1" applyAlignment="1">
      <alignment horizontal="center"/>
    </xf>
    <xf numFmtId="0" fontId="0" fillId="0" borderId="33" xfId="0" applyBorder="1" applyAlignment="1">
      <alignment horizontal="center"/>
    </xf>
    <xf numFmtId="0" fontId="0" fillId="0" borderId="30" xfId="0" applyBorder="1" applyAlignment="1">
      <alignment horizontal="center"/>
    </xf>
    <xf numFmtId="0" fontId="0" fillId="0" borderId="27" xfId="0" applyBorder="1" applyAlignment="1">
      <alignment horizontal="center"/>
    </xf>
    <xf numFmtId="0" fontId="0" fillId="0" borderId="121" xfId="0" applyBorder="1" applyAlignment="1">
      <alignment horizontal="center"/>
    </xf>
    <xf numFmtId="0" fontId="74" fillId="0" borderId="34" xfId="0" applyFont="1" applyBorder="1" applyAlignment="1">
      <alignment horizontal="left" wrapText="1"/>
    </xf>
    <xf numFmtId="0" fontId="74" fillId="0" borderId="12" xfId="0" applyFont="1" applyBorder="1" applyAlignment="1">
      <alignment horizontal="left" wrapText="1"/>
    </xf>
    <xf numFmtId="0" fontId="74" fillId="0" borderId="32" xfId="0" applyFont="1" applyBorder="1" applyAlignment="1">
      <alignment horizontal="left" wrapText="1"/>
    </xf>
    <xf numFmtId="0" fontId="8" fillId="0" borderId="34" xfId="0" applyFont="1" applyBorder="1" applyAlignment="1">
      <alignment horizontal="center" vertical="top" wrapText="1"/>
    </xf>
    <xf numFmtId="0" fontId="8" fillId="0" borderId="12" xfId="0" applyFont="1" applyBorder="1" applyAlignment="1">
      <alignment horizontal="center" vertical="top" wrapText="1"/>
    </xf>
    <xf numFmtId="0" fontId="8" fillId="0" borderId="32" xfId="0" applyFont="1" applyBorder="1" applyAlignment="1">
      <alignment horizontal="center" vertical="top" wrapText="1"/>
    </xf>
    <xf numFmtId="0" fontId="0" fillId="0" borderId="34" xfId="0" applyFont="1" applyBorder="1" applyAlignment="1">
      <alignment horizontal="center"/>
    </xf>
    <xf numFmtId="0" fontId="0" fillId="0" borderId="32" xfId="0" applyFont="1" applyBorder="1" applyAlignment="1">
      <alignment horizontal="center"/>
    </xf>
    <xf numFmtId="0" fontId="23" fillId="0" borderId="34" xfId="0" applyNumberFormat="1" applyFont="1" applyBorder="1" applyAlignment="1" applyProtection="1">
      <alignment horizontal="center" vertical="center"/>
      <protection hidden="1"/>
    </xf>
    <xf numFmtId="0" fontId="23" fillId="0" borderId="12" xfId="0" applyNumberFormat="1" applyFont="1" applyBorder="1" applyAlignment="1" applyProtection="1">
      <alignment horizontal="center" vertical="center"/>
      <protection hidden="1"/>
    </xf>
    <xf numFmtId="0" fontId="23" fillId="0" borderId="32" xfId="0" applyNumberFormat="1" applyFont="1" applyBorder="1" applyAlignment="1" applyProtection="1">
      <alignment horizontal="center" vertical="center"/>
      <protection hidden="1"/>
    </xf>
    <xf numFmtId="0" fontId="0" fillId="0" borderId="34" xfId="0" applyBorder="1" applyAlignment="1">
      <alignment horizontal="center"/>
    </xf>
    <xf numFmtId="0" fontId="0" fillId="0" borderId="32" xfId="0" applyBorder="1" applyAlignment="1">
      <alignment horizontal="center"/>
    </xf>
    <xf numFmtId="0" fontId="23" fillId="0" borderId="30" xfId="0" applyNumberFormat="1" applyFont="1" applyBorder="1" applyAlignment="1" applyProtection="1">
      <alignment horizontal="center" vertical="center"/>
      <protection hidden="1"/>
    </xf>
    <xf numFmtId="0" fontId="23" fillId="0" borderId="27" xfId="0" applyNumberFormat="1" applyFont="1" applyBorder="1" applyAlignment="1" applyProtection="1">
      <alignment horizontal="center" vertical="center"/>
      <protection hidden="1"/>
    </xf>
    <xf numFmtId="0" fontId="23" fillId="0" borderId="121" xfId="0" applyNumberFormat="1" applyFont="1" applyBorder="1" applyAlignment="1" applyProtection="1">
      <alignment horizontal="center" vertical="center"/>
      <protection hidden="1"/>
    </xf>
    <xf numFmtId="0" fontId="0" fillId="0" borderId="34"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27" fillId="0" borderId="34" xfId="0" applyNumberFormat="1" applyFont="1" applyBorder="1" applyAlignment="1" applyProtection="1">
      <alignment horizontal="center" vertical="center" wrapText="1"/>
      <protection hidden="1"/>
    </xf>
    <xf numFmtId="0" fontId="27" fillId="0" borderId="12" xfId="0" applyNumberFormat="1" applyFont="1" applyBorder="1" applyAlignment="1" applyProtection="1">
      <alignment horizontal="center" vertical="center" wrapText="1"/>
      <protection hidden="1"/>
    </xf>
    <xf numFmtId="0" fontId="27" fillId="0" borderId="32" xfId="0" applyNumberFormat="1" applyFont="1" applyBorder="1" applyAlignment="1" applyProtection="1">
      <alignment horizontal="center" vertical="center" wrapText="1"/>
      <protection hidden="1"/>
    </xf>
    <xf numFmtId="0" fontId="23" fillId="0" borderId="34" xfId="0" applyNumberFormat="1" applyFont="1" applyFill="1" applyBorder="1" applyAlignment="1" applyProtection="1">
      <alignment vertical="center"/>
      <protection hidden="1"/>
    </xf>
    <xf numFmtId="0" fontId="23" fillId="0" borderId="12" xfId="0" applyNumberFormat="1" applyFont="1" applyFill="1" applyBorder="1" applyAlignment="1" applyProtection="1">
      <alignment vertical="center"/>
      <protection hidden="1"/>
    </xf>
    <xf numFmtId="0" fontId="23" fillId="0" borderId="32" xfId="0" applyNumberFormat="1" applyFont="1" applyFill="1" applyBorder="1" applyAlignment="1" applyProtection="1">
      <alignment vertical="center"/>
      <protection hidden="1"/>
    </xf>
    <xf numFmtId="0" fontId="0" fillId="0" borderId="25" xfId="0" applyBorder="1" applyAlignment="1">
      <alignment horizontal="left" vertical="top" wrapText="1"/>
    </xf>
    <xf numFmtId="0" fontId="0" fillId="0" borderId="33" xfId="0" applyBorder="1" applyAlignment="1">
      <alignment horizontal="left" vertical="top"/>
    </xf>
    <xf numFmtId="0" fontId="0" fillId="0" borderId="26" xfId="0" applyBorder="1" applyAlignment="1">
      <alignment horizontal="left" vertical="top"/>
    </xf>
    <xf numFmtId="0" fontId="0" fillId="0" borderId="30" xfId="0" applyBorder="1" applyAlignment="1">
      <alignment horizontal="left" vertical="top"/>
    </xf>
    <xf numFmtId="0" fontId="0" fillId="0" borderId="27" xfId="0" applyBorder="1" applyAlignment="1">
      <alignment horizontal="left" vertical="top"/>
    </xf>
    <xf numFmtId="0" fontId="0" fillId="0" borderId="121" xfId="0" applyBorder="1" applyAlignment="1">
      <alignment horizontal="left" vertical="top"/>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42" fillId="0" borderId="34" xfId="0" applyNumberFormat="1" applyFont="1" applyBorder="1" applyAlignment="1" applyProtection="1">
      <alignment horizontal="center" vertical="center"/>
      <protection hidden="1"/>
    </xf>
    <xf numFmtId="0" fontId="42" fillId="0" borderId="32" xfId="0" applyNumberFormat="1" applyFont="1" applyBorder="1" applyAlignment="1" applyProtection="1">
      <alignment horizontal="center" vertical="center"/>
      <protection hidden="1"/>
    </xf>
    <xf numFmtId="0" fontId="0" fillId="0" borderId="34" xfId="0" applyBorder="1" applyAlignment="1">
      <alignment horizontal="left" vertical="center" wrapText="1"/>
    </xf>
    <xf numFmtId="0" fontId="0" fillId="0" borderId="12" xfId="0" applyBorder="1" applyAlignment="1">
      <alignment horizontal="left" vertical="center" wrapText="1"/>
    </xf>
    <xf numFmtId="0" fontId="0" fillId="0" borderId="32" xfId="0" applyBorder="1" applyAlignment="1">
      <alignment horizontal="left" vertical="center" wrapText="1"/>
    </xf>
    <xf numFmtId="14" fontId="6" fillId="0" borderId="138" xfId="0" applyNumberFormat="1" applyFont="1" applyBorder="1" applyAlignment="1" applyProtection="1">
      <alignment horizontal="center" vertical="center"/>
      <protection hidden="1"/>
    </xf>
    <xf numFmtId="14" fontId="6" fillId="0" borderId="122" xfId="0" applyNumberFormat="1" applyFont="1" applyBorder="1" applyAlignment="1" applyProtection="1">
      <alignment horizontal="center" vertical="center"/>
      <protection hidden="1"/>
    </xf>
    <xf numFmtId="14" fontId="6" fillId="0" borderId="123" xfId="0" applyNumberFormat="1" applyFont="1" applyBorder="1" applyAlignment="1" applyProtection="1">
      <alignment horizontal="center" vertical="center"/>
      <protection hidden="1"/>
    </xf>
    <xf numFmtId="0" fontId="31" fillId="0" borderId="138" xfId="0" applyNumberFormat="1" applyFont="1" applyBorder="1" applyAlignment="1" applyProtection="1">
      <alignment horizontal="center" vertical="center"/>
      <protection hidden="1"/>
    </xf>
    <xf numFmtId="0" fontId="31" fillId="0" borderId="122" xfId="0" applyNumberFormat="1" applyFont="1" applyBorder="1" applyAlignment="1" applyProtection="1">
      <alignment horizontal="center" vertical="center"/>
      <protection hidden="1"/>
    </xf>
    <xf numFmtId="0" fontId="31" fillId="0" borderId="103" xfId="0" applyNumberFormat="1" applyFont="1" applyBorder="1" applyAlignment="1" applyProtection="1">
      <alignment horizontal="center" vertical="center"/>
      <protection hidden="1"/>
    </xf>
    <xf numFmtId="0" fontId="41" fillId="0" borderId="34" xfId="0" applyNumberFormat="1" applyFont="1" applyBorder="1" applyAlignment="1" applyProtection="1">
      <alignment horizontal="left" vertical="center"/>
      <protection hidden="1"/>
    </xf>
    <xf numFmtId="0" fontId="41" fillId="0" borderId="12" xfId="0" applyNumberFormat="1" applyFont="1" applyBorder="1" applyAlignment="1" applyProtection="1">
      <alignment horizontal="left" vertical="center"/>
      <protection hidden="1"/>
    </xf>
    <xf numFmtId="0" fontId="41" fillId="0" borderId="33" xfId="0" applyNumberFormat="1" applyFont="1" applyBorder="1" applyAlignment="1" applyProtection="1">
      <alignment horizontal="left" vertical="center"/>
      <protection hidden="1"/>
    </xf>
    <xf numFmtId="0" fontId="41" fillId="0" borderId="26" xfId="0" applyNumberFormat="1" applyFont="1" applyBorder="1" applyAlignment="1" applyProtection="1">
      <alignment horizontal="left" vertical="center"/>
      <protection hidden="1"/>
    </xf>
    <xf numFmtId="0" fontId="41" fillId="0" borderId="34" xfId="0" applyNumberFormat="1" applyFont="1" applyFill="1" applyBorder="1" applyAlignment="1" applyProtection="1">
      <alignment vertical="center"/>
      <protection hidden="1"/>
    </xf>
    <xf numFmtId="0" fontId="41" fillId="0" borderId="12" xfId="0" applyNumberFormat="1" applyFont="1" applyFill="1" applyBorder="1" applyAlignment="1" applyProtection="1">
      <alignment vertical="center"/>
      <protection hidden="1"/>
    </xf>
    <xf numFmtId="0" fontId="11" fillId="0" borderId="34" xfId="0" applyNumberFormat="1" applyFont="1" applyBorder="1" applyAlignment="1" applyProtection="1">
      <alignment horizontal="center" vertical="center"/>
      <protection hidden="1"/>
    </xf>
    <xf numFmtId="0" fontId="11" fillId="0" borderId="12" xfId="0" applyNumberFormat="1" applyFont="1" applyBorder="1" applyAlignment="1" applyProtection="1">
      <alignment horizontal="center" vertical="center"/>
      <protection hidden="1"/>
    </xf>
    <xf numFmtId="0" fontId="11" fillId="0" borderId="32" xfId="0" applyNumberFormat="1" applyFont="1" applyBorder="1" applyAlignment="1" applyProtection="1">
      <alignment horizontal="center" vertical="center"/>
      <protection hidden="1"/>
    </xf>
    <xf numFmtId="0" fontId="8" fillId="40" borderId="34" xfId="0" applyFont="1" applyFill="1" applyBorder="1" applyAlignment="1" applyProtection="1">
      <alignment horizontal="left" vertical="center"/>
      <protection hidden="1"/>
    </xf>
    <xf numFmtId="0" fontId="8" fillId="40" borderId="12" xfId="0" applyFont="1" applyFill="1" applyBorder="1" applyAlignment="1" applyProtection="1">
      <alignment horizontal="left" vertical="center"/>
      <protection hidden="1"/>
    </xf>
    <xf numFmtId="0" fontId="8" fillId="40" borderId="32" xfId="0" applyFont="1" applyFill="1" applyBorder="1" applyAlignment="1" applyProtection="1">
      <alignment horizontal="left" vertical="center"/>
      <protection hidden="1"/>
    </xf>
    <xf numFmtId="0" fontId="41" fillId="0" borderId="32" xfId="0" applyNumberFormat="1" applyFont="1" applyFill="1" applyBorder="1" applyAlignment="1" applyProtection="1">
      <alignment vertical="center"/>
      <protection hidden="1"/>
    </xf>
    <xf numFmtId="0" fontId="8" fillId="0" borderId="40" xfId="57" applyFont="1" applyBorder="1" applyAlignment="1" applyProtection="1">
      <alignment horizontal="center" vertical="center"/>
      <protection hidden="1"/>
    </xf>
    <xf numFmtId="0" fontId="8" fillId="0" borderId="0" xfId="57" applyFont="1" applyBorder="1" applyAlignment="1" applyProtection="1">
      <alignment horizontal="center" vertical="center"/>
      <protection hidden="1"/>
    </xf>
    <xf numFmtId="0" fontId="8" fillId="0" borderId="31" xfId="57" applyFont="1" applyBorder="1" applyAlignment="1" applyProtection="1">
      <alignment horizontal="center" vertical="center"/>
      <protection hidden="1"/>
    </xf>
    <xf numFmtId="0" fontId="10" fillId="0" borderId="10" xfId="57" applyFont="1" applyBorder="1" applyAlignment="1" applyProtection="1">
      <alignment horizontal="center" vertical="center"/>
      <protection hidden="1"/>
    </xf>
    <xf numFmtId="0" fontId="10" fillId="0" borderId="31" xfId="57" applyFont="1" applyBorder="1" applyAlignment="1" applyProtection="1">
      <alignment horizontal="center" vertical="center"/>
      <protection hidden="1"/>
    </xf>
    <xf numFmtId="0" fontId="10" fillId="0" borderId="30" xfId="57" applyFont="1" applyBorder="1" applyAlignment="1" applyProtection="1">
      <alignment horizontal="center" vertical="center"/>
      <protection hidden="1"/>
    </xf>
    <xf numFmtId="0" fontId="10" fillId="0" borderId="121" xfId="57" applyFont="1" applyBorder="1" applyAlignment="1" applyProtection="1">
      <alignment horizontal="center" vertical="center"/>
      <protection hidden="1"/>
    </xf>
    <xf numFmtId="0" fontId="8" fillId="0" borderId="34" xfId="57" applyFont="1" applyBorder="1" applyAlignment="1" applyProtection="1">
      <alignment horizontal="center" vertical="center"/>
      <protection hidden="1"/>
    </xf>
    <xf numFmtId="0" fontId="8" fillId="0" borderId="12" xfId="57" applyFont="1" applyBorder="1" applyAlignment="1" applyProtection="1">
      <alignment horizontal="center" vertical="center"/>
      <protection hidden="1"/>
    </xf>
    <xf numFmtId="0" fontId="8" fillId="0" borderId="113" xfId="57" applyFont="1" applyBorder="1" applyAlignment="1" applyProtection="1">
      <alignment horizontal="center" vertical="center"/>
      <protection hidden="1"/>
    </xf>
    <xf numFmtId="0" fontId="10" fillId="0" borderId="34" xfId="57" applyFont="1" applyBorder="1" applyAlignment="1" applyProtection="1">
      <alignment horizontal="center" vertical="center"/>
      <protection hidden="1"/>
    </xf>
    <xf numFmtId="0" fontId="10" fillId="0" borderId="12" xfId="57" applyFont="1" applyBorder="1" applyAlignment="1" applyProtection="1">
      <alignment horizontal="center" vertical="center"/>
      <protection hidden="1"/>
    </xf>
    <xf numFmtId="0" fontId="10" fillId="0" borderId="113" xfId="57" applyFont="1" applyBorder="1" applyAlignment="1" applyProtection="1">
      <alignment horizontal="center" vertical="center"/>
      <protection hidden="1"/>
    </xf>
    <xf numFmtId="0" fontId="41" fillId="0" borderId="34" xfId="0" applyNumberFormat="1" applyFont="1" applyBorder="1" applyAlignment="1" applyProtection="1">
      <alignment horizontal="center" vertical="center"/>
      <protection hidden="1"/>
    </xf>
    <xf numFmtId="0" fontId="41" fillId="0" borderId="12" xfId="0" applyNumberFormat="1" applyFont="1" applyBorder="1" applyAlignment="1" applyProtection="1">
      <alignment horizontal="center" vertical="center"/>
      <protection hidden="1"/>
    </xf>
    <xf numFmtId="0" fontId="41" fillId="0" borderId="32" xfId="0" applyNumberFormat="1" applyFont="1" applyBorder="1" applyAlignment="1" applyProtection="1">
      <alignment horizontal="center" vertical="center"/>
      <protection hidden="1"/>
    </xf>
    <xf numFmtId="0" fontId="40" fillId="0" borderId="77" xfId="0" applyNumberFormat="1" applyFont="1" applyBorder="1" applyAlignment="1" applyProtection="1">
      <alignment horizontal="center" vertical="center"/>
      <protection hidden="1"/>
    </xf>
    <xf numFmtId="0" fontId="40" fillId="0" borderId="12" xfId="0" applyNumberFormat="1" applyFont="1" applyBorder="1" applyAlignment="1" applyProtection="1">
      <alignment horizontal="center" vertical="center"/>
      <protection hidden="1"/>
    </xf>
    <xf numFmtId="0" fontId="40" fillId="0" borderId="32" xfId="0" applyNumberFormat="1" applyFont="1" applyBorder="1" applyAlignment="1" applyProtection="1">
      <alignment horizontal="center" vertical="center"/>
      <protection hidden="1"/>
    </xf>
    <xf numFmtId="0" fontId="41" fillId="0" borderId="77" xfId="0" applyNumberFormat="1" applyFont="1" applyBorder="1" applyAlignment="1" applyProtection="1">
      <alignment horizontal="left" vertical="center"/>
      <protection hidden="1"/>
    </xf>
    <xf numFmtId="0" fontId="48" fillId="0" borderId="12" xfId="0" applyFont="1" applyBorder="1" applyAlignment="1">
      <alignment/>
    </xf>
    <xf numFmtId="0" fontId="48" fillId="0" borderId="32" xfId="0" applyFont="1" applyBorder="1" applyAlignment="1">
      <alignment/>
    </xf>
    <xf numFmtId="0" fontId="6" fillId="40" borderId="139" xfId="0" applyFont="1" applyFill="1" applyBorder="1" applyAlignment="1" applyProtection="1">
      <alignment horizontal="left" vertical="center"/>
      <protection hidden="1"/>
    </xf>
    <xf numFmtId="0" fontId="6" fillId="40" borderId="122" xfId="0" applyFont="1" applyFill="1" applyBorder="1" applyAlignment="1" applyProtection="1">
      <alignment horizontal="left" vertical="center"/>
      <protection hidden="1"/>
    </xf>
    <xf numFmtId="0" fontId="6" fillId="40" borderId="103" xfId="0" applyFont="1" applyFill="1" applyBorder="1" applyAlignment="1" applyProtection="1">
      <alignment horizontal="left" vertical="center"/>
      <protection hidden="1"/>
    </xf>
    <xf numFmtId="9" fontId="0" fillId="0" borderId="34" xfId="55" applyFont="1" applyBorder="1" applyAlignment="1">
      <alignment horizontal="center" vertical="center"/>
    </xf>
    <xf numFmtId="9" fontId="0" fillId="0" borderId="32" xfId="55" applyFont="1" applyBorder="1" applyAlignment="1">
      <alignment horizontal="center" vertical="center"/>
    </xf>
    <xf numFmtId="9" fontId="0" fillId="0" borderId="34" xfId="0" applyNumberFormat="1" applyFont="1" applyBorder="1" applyAlignment="1" applyProtection="1">
      <alignment horizontal="center" vertical="center"/>
      <protection hidden="1"/>
    </xf>
    <xf numFmtId="9" fontId="0" fillId="0" borderId="32" xfId="0" applyNumberFormat="1" applyFont="1" applyBorder="1" applyAlignment="1" applyProtection="1">
      <alignment horizontal="center" vertical="center"/>
      <protection hidden="1"/>
    </xf>
    <xf numFmtId="0" fontId="23" fillId="0" borderId="34" xfId="0" applyNumberFormat="1" applyFont="1" applyFill="1" applyBorder="1" applyAlignment="1" applyProtection="1">
      <alignment horizontal="center" vertical="center"/>
      <protection hidden="1"/>
    </xf>
    <xf numFmtId="0" fontId="23" fillId="0" borderId="12" xfId="0" applyNumberFormat="1" applyFont="1" applyFill="1" applyBorder="1" applyAlignment="1" applyProtection="1">
      <alignment horizontal="center" vertical="center"/>
      <protection hidden="1"/>
    </xf>
    <xf numFmtId="0" fontId="23" fillId="0" borderId="32" xfId="0" applyNumberFormat="1" applyFont="1" applyFill="1" applyBorder="1" applyAlignment="1" applyProtection="1">
      <alignment horizontal="center" vertical="center"/>
      <protection hidden="1"/>
    </xf>
    <xf numFmtId="0" fontId="0" fillId="0" borderId="34" xfId="0" applyBorder="1" applyAlignment="1">
      <alignment horizontal="left" vertical="center"/>
    </xf>
    <xf numFmtId="0" fontId="0" fillId="0" borderId="12" xfId="0" applyBorder="1" applyAlignment="1">
      <alignment horizontal="left" vertical="center"/>
    </xf>
    <xf numFmtId="0" fontId="0" fillId="0" borderId="32" xfId="0" applyBorder="1" applyAlignment="1">
      <alignment horizontal="left" vertical="center"/>
    </xf>
    <xf numFmtId="0" fontId="0" fillId="0" borderId="85" xfId="0" applyBorder="1" applyAlignment="1">
      <alignment horizontal="center"/>
    </xf>
    <xf numFmtId="0" fontId="41" fillId="0" borderId="32" xfId="0" applyNumberFormat="1" applyFont="1" applyBorder="1" applyAlignment="1" applyProtection="1">
      <alignment horizontal="left" vertical="center"/>
      <protection hidden="1"/>
    </xf>
    <xf numFmtId="0" fontId="44" fillId="0" borderId="30" xfId="0" applyNumberFormat="1" applyFont="1" applyBorder="1" applyAlignment="1" applyProtection="1">
      <alignment horizontal="center" vertical="center"/>
      <protection hidden="1"/>
    </xf>
    <xf numFmtId="0" fontId="44" fillId="0" borderId="27" xfId="0" applyNumberFormat="1" applyFont="1" applyBorder="1" applyAlignment="1" applyProtection="1" quotePrefix="1">
      <alignment horizontal="center" vertical="center"/>
      <protection hidden="1"/>
    </xf>
    <xf numFmtId="0" fontId="44" fillId="0" borderId="121" xfId="0" applyNumberFormat="1" applyFont="1" applyBorder="1" applyAlignment="1" applyProtection="1" quotePrefix="1">
      <alignment horizontal="center" vertical="center"/>
      <protection hidden="1"/>
    </xf>
    <xf numFmtId="0" fontId="36" fillId="0" borderId="34" xfId="0" applyNumberFormat="1" applyFont="1" applyBorder="1" applyAlignment="1" applyProtection="1">
      <alignment horizontal="center" vertical="center"/>
      <protection hidden="1"/>
    </xf>
    <xf numFmtId="0" fontId="36" fillId="0" borderId="12" xfId="0" applyNumberFormat="1" applyFont="1" applyBorder="1" applyAlignment="1" applyProtection="1">
      <alignment horizontal="center" vertical="center"/>
      <protection hidden="1"/>
    </xf>
    <xf numFmtId="0" fontId="36" fillId="0" borderId="32" xfId="0" applyNumberFormat="1" applyFont="1" applyBorder="1" applyAlignment="1" applyProtection="1">
      <alignment horizontal="center" vertical="center"/>
      <protection hidden="1"/>
    </xf>
    <xf numFmtId="0" fontId="36" fillId="0" borderId="25" xfId="0" applyNumberFormat="1" applyFont="1" applyBorder="1" applyAlignment="1" applyProtection="1">
      <alignment horizontal="center" vertical="center"/>
      <protection hidden="1"/>
    </xf>
    <xf numFmtId="0" fontId="36" fillId="0" borderId="33" xfId="0" applyNumberFormat="1" applyFont="1" applyBorder="1" applyAlignment="1" applyProtection="1">
      <alignment horizontal="center" vertical="center"/>
      <protection hidden="1"/>
    </xf>
    <xf numFmtId="0" fontId="36" fillId="0" borderId="30" xfId="0" applyNumberFormat="1" applyFont="1" applyBorder="1" applyAlignment="1" applyProtection="1">
      <alignment horizontal="center" vertical="center"/>
      <protection hidden="1"/>
    </xf>
    <xf numFmtId="0" fontId="36" fillId="0" borderId="27" xfId="0" applyNumberFormat="1" applyFont="1" applyBorder="1" applyAlignment="1" applyProtection="1">
      <alignment horizontal="center" vertical="center"/>
      <protection hidden="1"/>
    </xf>
    <xf numFmtId="9" fontId="52" fillId="0" borderId="25" xfId="57" applyNumberFormat="1" applyFont="1" applyBorder="1" applyAlignment="1" applyProtection="1">
      <alignment horizontal="center" vertical="center"/>
      <protection hidden="1"/>
    </xf>
    <xf numFmtId="9" fontId="52" fillId="0" borderId="33" xfId="57" applyNumberFormat="1" applyFont="1" applyBorder="1" applyAlignment="1" applyProtection="1">
      <alignment horizontal="center" vertical="center"/>
      <protection hidden="1"/>
    </xf>
    <xf numFmtId="9" fontId="52" fillId="0" borderId="26" xfId="57" applyNumberFormat="1" applyFont="1" applyBorder="1" applyAlignment="1" applyProtection="1">
      <alignment horizontal="center" vertical="center"/>
      <protection hidden="1"/>
    </xf>
    <xf numFmtId="9" fontId="52" fillId="0" borderId="30" xfId="57" applyNumberFormat="1" applyFont="1" applyBorder="1" applyAlignment="1" applyProtection="1">
      <alignment horizontal="center" vertical="center"/>
      <protection hidden="1"/>
    </xf>
    <xf numFmtId="9" fontId="52" fillId="0" borderId="27" xfId="57" applyNumberFormat="1" applyFont="1" applyBorder="1" applyAlignment="1" applyProtection="1">
      <alignment horizontal="center" vertical="center"/>
      <protection hidden="1"/>
    </xf>
    <xf numFmtId="9" fontId="52" fillId="0" borderId="121" xfId="57" applyNumberFormat="1" applyFont="1" applyBorder="1" applyAlignment="1" applyProtection="1">
      <alignment horizontal="center" vertical="center"/>
      <protection hidden="1"/>
    </xf>
    <xf numFmtId="0" fontId="44" fillId="0" borderId="25" xfId="0" applyNumberFormat="1" applyFont="1" applyBorder="1" applyAlignment="1" applyProtection="1">
      <alignment horizontal="center" vertical="center"/>
      <protection hidden="1"/>
    </xf>
    <xf numFmtId="0" fontId="44" fillId="0" borderId="33" xfId="0" applyNumberFormat="1" applyFont="1" applyBorder="1" applyAlignment="1" applyProtection="1">
      <alignment horizontal="center" vertical="center"/>
      <protection hidden="1"/>
    </xf>
    <xf numFmtId="0" fontId="44" fillId="0" borderId="26" xfId="0" applyNumberFormat="1" applyFont="1" applyBorder="1" applyAlignment="1" applyProtection="1">
      <alignment horizontal="center" vertical="center"/>
      <protection hidden="1"/>
    </xf>
    <xf numFmtId="0" fontId="44" fillId="0" borderId="10" xfId="0" applyNumberFormat="1" applyFont="1" applyBorder="1" applyAlignment="1" applyProtection="1">
      <alignment horizontal="center" vertical="center"/>
      <protection hidden="1"/>
    </xf>
    <xf numFmtId="0" fontId="44" fillId="0" borderId="0" xfId="0" applyNumberFormat="1" applyFont="1" applyBorder="1" applyAlignment="1" applyProtection="1">
      <alignment horizontal="center" vertical="center"/>
      <protection hidden="1"/>
    </xf>
    <xf numFmtId="0" fontId="44" fillId="0" borderId="31" xfId="0" applyNumberFormat="1" applyFont="1" applyBorder="1" applyAlignment="1" applyProtection="1">
      <alignment horizontal="center" vertical="center"/>
      <protection hidden="1"/>
    </xf>
    <xf numFmtId="0" fontId="44" fillId="0" borderId="25" xfId="0" applyFont="1" applyBorder="1" applyAlignment="1" applyProtection="1">
      <alignment horizontal="center" vertical="center"/>
      <protection hidden="1"/>
    </xf>
    <xf numFmtId="0" fontId="44" fillId="0" borderId="33" xfId="0" applyFont="1" applyBorder="1" applyAlignment="1" applyProtection="1">
      <alignment horizontal="center" vertical="center"/>
      <protection hidden="1"/>
    </xf>
    <xf numFmtId="0" fontId="44" fillId="0" borderId="26" xfId="0" applyFont="1" applyBorder="1" applyAlignment="1" applyProtection="1">
      <alignment horizontal="center" vertical="center"/>
      <protection hidden="1"/>
    </xf>
    <xf numFmtId="0" fontId="44" fillId="0" borderId="10" xfId="0" applyFont="1" applyBorder="1" applyAlignment="1" applyProtection="1">
      <alignment horizontal="center" vertical="center"/>
      <protection hidden="1"/>
    </xf>
    <xf numFmtId="0" fontId="44" fillId="0" borderId="0" xfId="0" applyFont="1" applyBorder="1" applyAlignment="1" applyProtection="1">
      <alignment horizontal="center" vertical="center"/>
      <protection hidden="1"/>
    </xf>
    <xf numFmtId="0" fontId="44" fillId="0" borderId="31" xfId="0" applyFont="1" applyBorder="1" applyAlignment="1" applyProtection="1">
      <alignment horizontal="center" vertical="center"/>
      <protection hidden="1"/>
    </xf>
    <xf numFmtId="1" fontId="10" fillId="0" borderId="34" xfId="57" applyNumberFormat="1" applyFont="1" applyBorder="1" applyAlignment="1" applyProtection="1">
      <alignment horizontal="center" vertical="center"/>
      <protection hidden="1"/>
    </xf>
    <xf numFmtId="1" fontId="10" fillId="0" borderId="12" xfId="57" applyNumberFormat="1" applyFont="1" applyBorder="1" applyAlignment="1" applyProtection="1">
      <alignment horizontal="center" vertical="center"/>
      <protection hidden="1"/>
    </xf>
    <xf numFmtId="1" fontId="10" fillId="0" borderId="32" xfId="57" applyNumberFormat="1" applyFont="1" applyBorder="1" applyAlignment="1" applyProtection="1">
      <alignment horizontal="center" vertical="center"/>
      <protection hidden="1"/>
    </xf>
    <xf numFmtId="1" fontId="8" fillId="0" borderId="34" xfId="57" applyNumberFormat="1" applyFont="1" applyBorder="1" applyAlignment="1" applyProtection="1">
      <alignment horizontal="center" vertical="center"/>
      <protection hidden="1"/>
    </xf>
    <xf numFmtId="1" fontId="8" fillId="0" borderId="12" xfId="57" applyNumberFormat="1" applyFont="1" applyBorder="1" applyAlignment="1" applyProtection="1">
      <alignment horizontal="center" vertical="center"/>
      <protection hidden="1"/>
    </xf>
    <xf numFmtId="1" fontId="8" fillId="0" borderId="32" xfId="57" applyNumberFormat="1" applyFont="1" applyBorder="1" applyAlignment="1" applyProtection="1">
      <alignment horizontal="center" vertical="center"/>
      <protection hidden="1"/>
    </xf>
    <xf numFmtId="1" fontId="36" fillId="0" borderId="34" xfId="57" applyNumberFormat="1" applyFont="1" applyBorder="1" applyAlignment="1" applyProtection="1">
      <alignment horizontal="center" vertical="center"/>
      <protection hidden="1"/>
    </xf>
    <xf numFmtId="1" fontId="36" fillId="0" borderId="12" xfId="57" applyNumberFormat="1" applyFont="1" applyBorder="1" applyAlignment="1" applyProtection="1">
      <alignment horizontal="center" vertical="center"/>
      <protection hidden="1"/>
    </xf>
    <xf numFmtId="1" fontId="36" fillId="0" borderId="32" xfId="57" applyNumberFormat="1" applyFont="1" applyBorder="1" applyAlignment="1" applyProtection="1">
      <alignment horizontal="center" vertical="center"/>
      <protection hidden="1"/>
    </xf>
    <xf numFmtId="0" fontId="36" fillId="0" borderId="0" xfId="0" applyNumberFormat="1" applyFont="1" applyBorder="1" applyAlignment="1" applyProtection="1">
      <alignment horizontal="center" vertical="center"/>
      <protection hidden="1"/>
    </xf>
    <xf numFmtId="0" fontId="10" fillId="40" borderId="139" xfId="0" applyFont="1" applyFill="1" applyBorder="1" applyAlignment="1" applyProtection="1">
      <alignment horizontal="left" vertical="center"/>
      <protection hidden="1"/>
    </xf>
    <xf numFmtId="0" fontId="10" fillId="40" borderId="122" xfId="0" applyFont="1" applyFill="1" applyBorder="1" applyAlignment="1" applyProtection="1">
      <alignment horizontal="left" vertical="center"/>
      <protection hidden="1"/>
    </xf>
    <xf numFmtId="0" fontId="10" fillId="40" borderId="103" xfId="0" applyFont="1" applyFill="1" applyBorder="1" applyAlignment="1" applyProtection="1">
      <alignment horizontal="left" vertical="center"/>
      <protection hidden="1"/>
    </xf>
    <xf numFmtId="0" fontId="41" fillId="0" borderId="40" xfId="0" applyNumberFormat="1" applyFont="1" applyBorder="1" applyAlignment="1" applyProtection="1">
      <alignment horizontal="left" vertical="center"/>
      <protection hidden="1"/>
    </xf>
    <xf numFmtId="0" fontId="41" fillId="0" borderId="0" xfId="0" applyNumberFormat="1" applyFont="1" applyBorder="1" applyAlignment="1" applyProtection="1">
      <alignment horizontal="left" vertical="center"/>
      <protection hidden="1"/>
    </xf>
    <xf numFmtId="0" fontId="41" fillId="0" borderId="41" xfId="0" applyNumberFormat="1" applyFont="1" applyBorder="1" applyAlignment="1" applyProtection="1">
      <alignment horizontal="left" vertical="center"/>
      <protection hidden="1"/>
    </xf>
    <xf numFmtId="0" fontId="23" fillId="0" borderId="0" xfId="0" applyNumberFormat="1" applyFont="1" applyBorder="1" applyAlignment="1" applyProtection="1">
      <alignment horizontal="left" vertical="center" wrapText="1"/>
      <protection hidden="1"/>
    </xf>
    <xf numFmtId="0" fontId="23" fillId="0" borderId="41" xfId="0" applyNumberFormat="1" applyFont="1" applyBorder="1" applyAlignment="1" applyProtection="1">
      <alignment horizontal="left" vertical="center" wrapText="1"/>
      <protection hidden="1"/>
    </xf>
    <xf numFmtId="1" fontId="8" fillId="0" borderId="40" xfId="57" applyNumberFormat="1" applyFont="1" applyBorder="1" applyAlignment="1" applyProtection="1">
      <alignment horizontal="center" vertical="center"/>
      <protection hidden="1"/>
    </xf>
    <xf numFmtId="1" fontId="8" fillId="0" borderId="0" xfId="57" applyNumberFormat="1" applyFont="1" applyBorder="1" applyAlignment="1" applyProtection="1">
      <alignment horizontal="center" vertical="center"/>
      <protection hidden="1"/>
    </xf>
    <xf numFmtId="0" fontId="31" fillId="0" borderId="34" xfId="0" applyNumberFormat="1" applyFont="1" applyBorder="1" applyAlignment="1" applyProtection="1">
      <alignment horizontal="center" vertical="center"/>
      <protection hidden="1"/>
    </xf>
    <xf numFmtId="0" fontId="31" fillId="0" borderId="12" xfId="0" applyNumberFormat="1" applyFont="1" applyBorder="1" applyAlignment="1" applyProtection="1">
      <alignment horizontal="center" vertical="center"/>
      <protection hidden="1"/>
    </xf>
    <xf numFmtId="0" fontId="31" fillId="0" borderId="32" xfId="0" applyNumberFormat="1" applyFont="1" applyBorder="1" applyAlignment="1" applyProtection="1">
      <alignment horizontal="center" vertical="center"/>
      <protection hidden="1"/>
    </xf>
    <xf numFmtId="0" fontId="44" fillId="0" borderId="34" xfId="0" applyFont="1" applyBorder="1" applyAlignment="1" applyProtection="1">
      <alignment horizontal="center" vertical="center"/>
      <protection hidden="1"/>
    </xf>
    <xf numFmtId="0" fontId="44" fillId="0" borderId="12" xfId="0" applyFont="1" applyBorder="1" applyAlignment="1" applyProtection="1">
      <alignment horizontal="center" vertical="center"/>
      <protection hidden="1"/>
    </xf>
    <xf numFmtId="0" fontId="44" fillId="0" borderId="32" xfId="0" applyFont="1" applyBorder="1" applyAlignment="1" applyProtection="1">
      <alignment horizontal="center" vertical="center"/>
      <protection hidden="1"/>
    </xf>
    <xf numFmtId="0" fontId="44" fillId="0" borderId="25" xfId="0" applyNumberFormat="1" applyFont="1" applyBorder="1" applyAlignment="1" applyProtection="1" quotePrefix="1">
      <alignment horizontal="center" vertical="center"/>
      <protection hidden="1"/>
    </xf>
    <xf numFmtId="0" fontId="44" fillId="0" borderId="33" xfId="0" applyNumberFormat="1" applyFont="1" applyBorder="1" applyAlignment="1" applyProtection="1" quotePrefix="1">
      <alignment horizontal="center" vertical="center"/>
      <protection hidden="1"/>
    </xf>
    <xf numFmtId="0" fontId="44" fillId="0" borderId="26" xfId="0" applyNumberFormat="1" applyFont="1" applyBorder="1" applyAlignment="1" applyProtection="1" quotePrefix="1">
      <alignment horizontal="center" vertical="center"/>
      <protection hidden="1"/>
    </xf>
    <xf numFmtId="0" fontId="44" fillId="0" borderId="10" xfId="0" applyNumberFormat="1" applyFont="1" applyBorder="1" applyAlignment="1" applyProtection="1" quotePrefix="1">
      <alignment horizontal="center" vertical="center"/>
      <protection hidden="1"/>
    </xf>
    <xf numFmtId="0" fontId="44" fillId="0" borderId="0" xfId="0" applyNumberFormat="1" applyFont="1" applyBorder="1" applyAlignment="1" applyProtection="1" quotePrefix="1">
      <alignment horizontal="center" vertical="center"/>
      <protection hidden="1"/>
    </xf>
    <xf numFmtId="0" fontId="44" fillId="0" borderId="31" xfId="0" applyNumberFormat="1" applyFont="1" applyBorder="1" applyAlignment="1" applyProtection="1" quotePrefix="1">
      <alignment horizontal="center" vertical="center"/>
      <protection hidden="1"/>
    </xf>
    <xf numFmtId="0" fontId="44" fillId="0" borderId="30" xfId="0" applyNumberFormat="1" applyFont="1" applyBorder="1" applyAlignment="1" applyProtection="1" quotePrefix="1">
      <alignment horizontal="center" vertical="center"/>
      <protection hidden="1"/>
    </xf>
    <xf numFmtId="1" fontId="60" fillId="0" borderId="30" xfId="0" applyNumberFormat="1" applyFont="1" applyBorder="1" applyAlignment="1" applyProtection="1">
      <alignment horizontal="center" vertical="center"/>
      <protection hidden="1" locked="0"/>
    </xf>
    <xf numFmtId="1" fontId="60" fillId="0" borderId="27" xfId="0" applyNumberFormat="1" applyFont="1" applyBorder="1" applyAlignment="1" applyProtection="1">
      <alignment horizontal="center" vertical="center"/>
      <protection hidden="1" locked="0"/>
    </xf>
    <xf numFmtId="1" fontId="60" fillId="0" borderId="121" xfId="0" applyNumberFormat="1" applyFont="1" applyBorder="1" applyAlignment="1" applyProtection="1">
      <alignment horizontal="center" vertical="center"/>
      <protection hidden="1" locked="0"/>
    </xf>
    <xf numFmtId="0" fontId="0" fillId="0" borderId="26"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44" fillId="0" borderId="27" xfId="0" applyNumberFormat="1" applyFont="1" applyBorder="1" applyAlignment="1" applyProtection="1">
      <alignment horizontal="center" vertical="center"/>
      <protection hidden="1"/>
    </xf>
    <xf numFmtId="0" fontId="44" fillId="0" borderId="121" xfId="0" applyNumberFormat="1" applyFont="1" applyBorder="1" applyAlignment="1" applyProtection="1">
      <alignment horizontal="center" vertical="center"/>
      <protection hidden="1"/>
    </xf>
    <xf numFmtId="0" fontId="55" fillId="0" borderId="34" xfId="0" applyFont="1" applyBorder="1" applyAlignment="1">
      <alignment horizontal="center" vertical="center"/>
    </xf>
    <xf numFmtId="0" fontId="55" fillId="0" borderId="12" xfId="0" applyFont="1" applyBorder="1" applyAlignment="1">
      <alignment horizontal="center" vertical="center"/>
    </xf>
    <xf numFmtId="0" fontId="55" fillId="0" borderId="32" xfId="0" applyFont="1" applyBorder="1" applyAlignment="1">
      <alignment horizontal="center" vertical="center"/>
    </xf>
    <xf numFmtId="0" fontId="74" fillId="0" borderId="34" xfId="0" applyFont="1" applyBorder="1" applyAlignment="1">
      <alignment horizontal="left"/>
    </xf>
    <xf numFmtId="0" fontId="74" fillId="0" borderId="12" xfId="0" applyFont="1" applyBorder="1" applyAlignment="1">
      <alignment horizontal="left"/>
    </xf>
    <xf numFmtId="0" fontId="74" fillId="0" borderId="32" xfId="0" applyFont="1" applyBorder="1" applyAlignment="1">
      <alignment horizontal="left"/>
    </xf>
    <xf numFmtId="0" fontId="74" fillId="0" borderId="0" xfId="0" applyFont="1" applyBorder="1" applyAlignment="1">
      <alignment horizontal="center" wrapText="1"/>
    </xf>
    <xf numFmtId="0" fontId="8" fillId="0" borderId="34" xfId="0" applyFont="1" applyFill="1" applyBorder="1" applyAlignment="1">
      <alignment horizontal="center" vertical="center"/>
    </xf>
    <xf numFmtId="0" fontId="8" fillId="0" borderId="32" xfId="0" applyFont="1" applyFill="1" applyBorder="1" applyAlignment="1">
      <alignment horizontal="center" vertical="center"/>
    </xf>
    <xf numFmtId="0" fontId="97" fillId="0" borderId="34" xfId="0" applyFont="1" applyBorder="1" applyAlignment="1">
      <alignment horizontal="left" vertical="center"/>
    </xf>
    <xf numFmtId="0" fontId="97" fillId="0" borderId="12" xfId="0" applyFont="1" applyBorder="1" applyAlignment="1">
      <alignment horizontal="left" vertical="center"/>
    </xf>
    <xf numFmtId="0" fontId="97" fillId="0" borderId="32" xfId="0" applyFont="1" applyBorder="1" applyAlignment="1">
      <alignment horizontal="left" vertical="center"/>
    </xf>
    <xf numFmtId="0" fontId="74" fillId="0" borderId="0" xfId="0" applyFont="1" applyBorder="1" applyAlignment="1">
      <alignment horizontal="left" wrapText="1"/>
    </xf>
    <xf numFmtId="0" fontId="69" fillId="22" borderId="140" xfId="35" applyNumberFormat="1" applyFont="1" applyBorder="1" applyAlignment="1" applyProtection="1" quotePrefix="1">
      <alignment horizontal="center" vertical="center"/>
      <protection hidden="1"/>
    </xf>
    <xf numFmtId="0" fontId="69" fillId="22" borderId="141" xfId="35" applyNumberFormat="1" applyFont="1" applyBorder="1" applyAlignment="1" applyProtection="1" quotePrefix="1">
      <alignment horizontal="center" vertical="center"/>
      <protection hidden="1"/>
    </xf>
    <xf numFmtId="10" fontId="26" fillId="0" borderId="142" xfId="0" applyNumberFormat="1" applyFont="1" applyBorder="1" applyAlignment="1">
      <alignment horizontal="center"/>
    </xf>
    <xf numFmtId="10" fontId="26" fillId="0" borderId="110" xfId="0" applyNumberFormat="1" applyFont="1" applyBorder="1" applyAlignment="1">
      <alignment horizontal="center"/>
    </xf>
    <xf numFmtId="10" fontId="26" fillId="0" borderId="15" xfId="0" applyNumberFormat="1" applyFont="1" applyBorder="1" applyAlignment="1">
      <alignment horizontal="center"/>
    </xf>
    <xf numFmtId="10" fontId="26" fillId="0" borderId="143" xfId="0" applyNumberFormat="1" applyFont="1" applyBorder="1" applyAlignment="1">
      <alignment horizontal="center"/>
    </xf>
    <xf numFmtId="10" fontId="26" fillId="0" borderId="89" xfId="0" applyNumberFormat="1" applyFont="1" applyBorder="1" applyAlignment="1">
      <alignment horizontal="center"/>
    </xf>
    <xf numFmtId="10" fontId="26" fillId="0" borderId="90" xfId="0" applyNumberFormat="1" applyFont="1" applyBorder="1" applyAlignment="1">
      <alignment horizontal="center"/>
    </xf>
    <xf numFmtId="10" fontId="31" fillId="0" borderId="34" xfId="0" applyNumberFormat="1" applyFont="1" applyBorder="1" applyAlignment="1">
      <alignment horizontal="center" vertical="center"/>
    </xf>
    <xf numFmtId="10" fontId="31" fillId="0" borderId="12" xfId="0" applyNumberFormat="1" applyFont="1" applyBorder="1" applyAlignment="1">
      <alignment horizontal="center" vertical="center"/>
    </xf>
    <xf numFmtId="10" fontId="31" fillId="0" borderId="32" xfId="0" applyNumberFormat="1" applyFont="1" applyBorder="1" applyAlignment="1">
      <alignment horizontal="center" vertical="center"/>
    </xf>
    <xf numFmtId="10" fontId="26" fillId="0" borderId="14" xfId="0" applyNumberFormat="1" applyFont="1" applyBorder="1" applyAlignment="1">
      <alignment horizontal="center"/>
    </xf>
    <xf numFmtId="10" fontId="26" fillId="0" borderId="144" xfId="0" applyNumberFormat="1" applyFont="1" applyBorder="1" applyAlignment="1">
      <alignment horizontal="center"/>
    </xf>
    <xf numFmtId="10" fontId="26" fillId="0" borderId="96" xfId="0" applyNumberFormat="1" applyFont="1" applyBorder="1" applyAlignment="1">
      <alignment horizontal="center"/>
    </xf>
    <xf numFmtId="10" fontId="26" fillId="0" borderId="145" xfId="0" applyNumberFormat="1" applyFont="1" applyBorder="1" applyAlignment="1">
      <alignment horizontal="center"/>
    </xf>
    <xf numFmtId="10" fontId="26" fillId="0" borderId="146" xfId="0" applyNumberFormat="1" applyFont="1" applyBorder="1" applyAlignment="1">
      <alignment horizontal="center"/>
    </xf>
    <xf numFmtId="10" fontId="26" fillId="0" borderId="95" xfId="0" applyNumberFormat="1" applyFont="1" applyBorder="1" applyAlignment="1">
      <alignment horizontal="center"/>
    </xf>
    <xf numFmtId="10" fontId="26" fillId="0" borderId="131" xfId="0" applyNumberFormat="1" applyFont="1" applyBorder="1" applyAlignment="1">
      <alignment horizontal="center"/>
    </xf>
    <xf numFmtId="1" fontId="8" fillId="0" borderId="31" xfId="57" applyNumberFormat="1" applyFont="1" applyBorder="1" applyAlignment="1" applyProtection="1">
      <alignment horizontal="center" vertical="center"/>
      <protection hidden="1"/>
    </xf>
    <xf numFmtId="0" fontId="6" fillId="0" borderId="25" xfId="0" applyFont="1" applyBorder="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hidden="1"/>
    </xf>
    <xf numFmtId="0" fontId="6" fillId="0" borderId="30" xfId="0" applyFont="1" applyBorder="1" applyAlignment="1" applyProtection="1">
      <alignment horizontal="center" vertical="center" wrapText="1"/>
      <protection hidden="1"/>
    </xf>
    <xf numFmtId="0" fontId="6" fillId="0" borderId="27" xfId="0" applyFont="1" applyBorder="1" applyAlignment="1" applyProtection="1">
      <alignment horizontal="center" vertical="center" wrapText="1"/>
      <protection hidden="1"/>
    </xf>
    <xf numFmtId="0" fontId="6" fillId="0" borderId="42" xfId="0" applyFont="1" applyBorder="1" applyAlignment="1" applyProtection="1">
      <alignment horizontal="center" vertical="center" wrapText="1"/>
      <protection hidden="1"/>
    </xf>
    <xf numFmtId="0" fontId="31" fillId="0" borderId="77" xfId="0" applyNumberFormat="1" applyFont="1" applyBorder="1" applyAlignment="1" applyProtection="1">
      <alignment horizontal="left" vertical="center"/>
      <protection hidden="1"/>
    </xf>
    <xf numFmtId="0" fontId="31" fillId="0" borderId="12" xfId="0" applyNumberFormat="1" applyFont="1" applyBorder="1" applyAlignment="1" applyProtection="1">
      <alignment horizontal="left" vertical="center"/>
      <protection hidden="1"/>
    </xf>
    <xf numFmtId="0" fontId="31" fillId="0" borderId="32" xfId="0" applyNumberFormat="1" applyFont="1" applyBorder="1" applyAlignment="1" applyProtection="1">
      <alignment horizontal="left" vertical="center"/>
      <protection hidden="1"/>
    </xf>
    <xf numFmtId="0" fontId="6" fillId="0" borderId="67"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9" fillId="22" borderId="2" xfId="35" applyNumberFormat="1" applyFont="1" applyAlignment="1" applyProtection="1" quotePrefix="1">
      <alignment horizontal="center" vertical="center"/>
      <protection hidden="1"/>
    </xf>
    <xf numFmtId="0" fontId="69" fillId="22" borderId="147" xfId="35" applyNumberFormat="1" applyFont="1" applyBorder="1" applyAlignment="1" applyProtection="1" quotePrefix="1">
      <alignment horizontal="center" vertical="center"/>
      <protection hidden="1"/>
    </xf>
    <xf numFmtId="0" fontId="31" fillId="0" borderId="25" xfId="0" applyFont="1" applyBorder="1" applyAlignment="1">
      <alignment horizontal="left" vertical="center"/>
    </xf>
    <xf numFmtId="0" fontId="31" fillId="0" borderId="33" xfId="0" applyFont="1" applyBorder="1" applyAlignment="1">
      <alignment horizontal="left" vertical="center"/>
    </xf>
    <xf numFmtId="0" fontId="31" fillId="0" borderId="26" xfId="0" applyFont="1" applyBorder="1" applyAlignment="1">
      <alignment horizontal="left" vertical="center"/>
    </xf>
    <xf numFmtId="0" fontId="31" fillId="0" borderId="30" xfId="0" applyFont="1" applyBorder="1" applyAlignment="1">
      <alignment horizontal="left" vertical="center"/>
    </xf>
    <xf numFmtId="0" fontId="31" fillId="0" borderId="27" xfId="0" applyFont="1" applyBorder="1" applyAlignment="1">
      <alignment horizontal="left" vertical="center"/>
    </xf>
    <xf numFmtId="0" fontId="31" fillId="0" borderId="121" xfId="0" applyFont="1" applyBorder="1" applyAlignment="1">
      <alignment horizontal="left" vertical="center"/>
    </xf>
    <xf numFmtId="0" fontId="31" fillId="0" borderId="67" xfId="0" applyFont="1" applyBorder="1" applyAlignment="1">
      <alignment horizontal="center"/>
    </xf>
    <xf numFmtId="0" fontId="31" fillId="0" borderId="29" xfId="0" applyFont="1" applyBorder="1" applyAlignment="1">
      <alignment horizontal="center"/>
    </xf>
    <xf numFmtId="0" fontId="31" fillId="0" borderId="26" xfId="0" applyFont="1" applyBorder="1" applyAlignment="1">
      <alignment horizontal="center"/>
    </xf>
    <xf numFmtId="0" fontId="31" fillId="0" borderId="121" xfId="0" applyFont="1" applyBorder="1" applyAlignment="1">
      <alignment horizontal="center"/>
    </xf>
    <xf numFmtId="10" fontId="26" fillId="0" borderId="148" xfId="0" applyNumberFormat="1" applyFont="1" applyBorder="1" applyAlignment="1">
      <alignment horizontal="center"/>
    </xf>
    <xf numFmtId="10" fontId="26" fillId="0" borderId="109" xfId="0" applyNumberFormat="1" applyFont="1" applyBorder="1" applyAlignment="1">
      <alignment horizontal="center"/>
    </xf>
    <xf numFmtId="10" fontId="26" fillId="0" borderId="13" xfId="0" applyNumberFormat="1" applyFont="1" applyBorder="1" applyAlignment="1">
      <alignment horizontal="center"/>
    </xf>
    <xf numFmtId="0" fontId="17" fillId="0" borderId="30" xfId="0" applyFont="1" applyFill="1" applyBorder="1" applyAlignment="1" applyProtection="1">
      <alignment horizontal="center" vertical="center"/>
      <protection hidden="1"/>
    </xf>
    <xf numFmtId="0" fontId="17" fillId="0" borderId="121" xfId="0" applyFont="1" applyFill="1" applyBorder="1" applyAlignment="1" applyProtection="1">
      <alignment horizontal="center" vertical="center"/>
      <protection hidden="1"/>
    </xf>
    <xf numFmtId="10" fontId="45" fillId="42" borderId="30" xfId="0" applyNumberFormat="1" applyFont="1" applyFill="1" applyBorder="1" applyAlignment="1" applyProtection="1">
      <alignment horizontal="center" vertical="center"/>
      <protection hidden="1"/>
    </xf>
    <xf numFmtId="0" fontId="45" fillId="42" borderId="27" xfId="0" applyFont="1" applyFill="1" applyBorder="1" applyAlignment="1" applyProtection="1">
      <alignment horizontal="center" vertical="center"/>
      <protection hidden="1"/>
    </xf>
    <xf numFmtId="0" fontId="45" fillId="42" borderId="42" xfId="0" applyFont="1" applyFill="1" applyBorder="1" applyAlignment="1" applyProtection="1">
      <alignment horizontal="center" vertical="center"/>
      <protection hidden="1"/>
    </xf>
    <xf numFmtId="1" fontId="10" fillId="0" borderId="40" xfId="57" applyNumberFormat="1" applyFont="1" applyBorder="1" applyAlignment="1" applyProtection="1">
      <alignment horizontal="center"/>
      <protection hidden="1"/>
    </xf>
    <xf numFmtId="1" fontId="10" fillId="0" borderId="0" xfId="57" applyNumberFormat="1" applyFont="1" applyBorder="1" applyAlignment="1" applyProtection="1">
      <alignment horizontal="center"/>
      <protection hidden="1"/>
    </xf>
    <xf numFmtId="1" fontId="10" fillId="0" borderId="31" xfId="57" applyNumberFormat="1" applyFont="1" applyBorder="1" applyAlignment="1" applyProtection="1">
      <alignment horizontal="center"/>
      <protection hidden="1"/>
    </xf>
    <xf numFmtId="0" fontId="0" fillId="0" borderId="34" xfId="0" applyFill="1" applyBorder="1" applyAlignment="1">
      <alignment horizontal="center" vertical="center"/>
    </xf>
    <xf numFmtId="0" fontId="0" fillId="0" borderId="12" xfId="0" applyFill="1" applyBorder="1" applyAlignment="1">
      <alignment horizontal="center" vertical="center"/>
    </xf>
    <xf numFmtId="0" fontId="0" fillId="0" borderId="32" xfId="0" applyFill="1" applyBorder="1" applyAlignment="1">
      <alignment horizontal="center" vertical="center"/>
    </xf>
    <xf numFmtId="0" fontId="97" fillId="0" borderId="34" xfId="57" applyFont="1" applyBorder="1" applyAlignment="1" applyProtection="1">
      <alignment horizontal="left" vertical="center"/>
      <protection hidden="1"/>
    </xf>
    <xf numFmtId="0" fontId="97" fillId="0" borderId="12" xfId="57" applyFont="1" applyBorder="1" applyAlignment="1" applyProtection="1">
      <alignment horizontal="left" vertical="center"/>
      <protection hidden="1"/>
    </xf>
    <xf numFmtId="0" fontId="97" fillId="0" borderId="32" xfId="57" applyFont="1" applyBorder="1" applyAlignment="1" applyProtection="1">
      <alignment horizontal="left" vertical="center"/>
      <protection hidden="1"/>
    </xf>
    <xf numFmtId="0" fontId="8" fillId="0" borderId="12" xfId="0" applyFont="1" applyFill="1" applyBorder="1" applyAlignment="1">
      <alignment horizontal="center" vertical="center"/>
    </xf>
    <xf numFmtId="0" fontId="8" fillId="0" borderId="138" xfId="0" applyFont="1" applyBorder="1" applyAlignment="1">
      <alignment horizontal="center" vertical="top" wrapText="1"/>
    </xf>
    <xf numFmtId="0" fontId="8" fillId="0" borderId="122" xfId="0" applyFont="1" applyBorder="1" applyAlignment="1">
      <alignment horizontal="center" vertical="top" wrapText="1"/>
    </xf>
    <xf numFmtId="0" fontId="0" fillId="0" borderId="12" xfId="0" applyBorder="1" applyAlignment="1">
      <alignment horizontal="center"/>
    </xf>
    <xf numFmtId="0" fontId="59" fillId="0" borderId="0" xfId="0" applyFont="1" applyAlignment="1">
      <alignment horizontal="left" vertical="center" wrapText="1"/>
    </xf>
    <xf numFmtId="0" fontId="56" fillId="0" borderId="127" xfId="0" applyFont="1" applyBorder="1" applyAlignment="1">
      <alignment vertical="top" wrapText="1"/>
    </xf>
    <xf numFmtId="0" fontId="37" fillId="0" borderId="114" xfId="0" applyFont="1" applyBorder="1" applyAlignment="1">
      <alignment vertical="top" wrapText="1"/>
    </xf>
    <xf numFmtId="0" fontId="37" fillId="0" borderId="130" xfId="0" applyFont="1" applyBorder="1" applyAlignment="1">
      <alignment vertical="top" wrapText="1"/>
    </xf>
    <xf numFmtId="0" fontId="46" fillId="37" borderId="40" xfId="0" applyFont="1" applyFill="1" applyBorder="1" applyAlignment="1">
      <alignment horizontal="center" vertical="center" wrapText="1"/>
    </xf>
    <xf numFmtId="0" fontId="46" fillId="37" borderId="0" xfId="0" applyFont="1" applyFill="1" applyBorder="1" applyAlignment="1">
      <alignment horizontal="center" vertical="center" wrapText="1"/>
    </xf>
    <xf numFmtId="0" fontId="46" fillId="37" borderId="41" xfId="0" applyFont="1" applyFill="1" applyBorder="1" applyAlignment="1">
      <alignment horizontal="center" vertical="center" wrapText="1"/>
    </xf>
    <xf numFmtId="0" fontId="46" fillId="37" borderId="76" xfId="0" applyFont="1" applyFill="1" applyBorder="1" applyAlignment="1">
      <alignment horizontal="right" vertical="center" wrapText="1"/>
    </xf>
    <xf numFmtId="0" fontId="48" fillId="0" borderId="76" xfId="0" applyFont="1" applyBorder="1" applyAlignment="1">
      <alignment horizontal="left" vertical="center" wrapText="1"/>
    </xf>
    <xf numFmtId="0" fontId="24" fillId="0" borderId="62" xfId="0" applyFont="1" applyBorder="1" applyAlignment="1">
      <alignment horizontal="left" vertical="top" wrapText="1"/>
    </xf>
    <xf numFmtId="0" fontId="24" fillId="0" borderId="33" xfId="0" applyFont="1" applyBorder="1" applyAlignment="1">
      <alignment horizontal="left" vertical="top" wrapText="1"/>
    </xf>
    <xf numFmtId="0" fontId="24" fillId="0" borderId="26" xfId="0" applyFont="1" applyBorder="1" applyAlignment="1">
      <alignment horizontal="left" vertical="top" wrapText="1"/>
    </xf>
    <xf numFmtId="0" fontId="24" fillId="0" borderId="40" xfId="0" applyFont="1" applyBorder="1" applyAlignment="1">
      <alignment horizontal="left" vertical="top" wrapText="1"/>
    </xf>
    <xf numFmtId="0" fontId="24" fillId="0" borderId="0" xfId="0" applyFont="1" applyBorder="1" applyAlignment="1">
      <alignment horizontal="left" vertical="top" wrapText="1"/>
    </xf>
    <xf numFmtId="0" fontId="24" fillId="0" borderId="31" xfId="0" applyFont="1" applyBorder="1" applyAlignment="1">
      <alignment horizontal="left" vertical="top" wrapText="1"/>
    </xf>
    <xf numFmtId="0" fontId="24" fillId="0" borderId="46" xfId="0" applyFont="1" applyBorder="1" applyAlignment="1">
      <alignment horizontal="left" vertical="top" wrapText="1"/>
    </xf>
    <xf numFmtId="0" fontId="24" fillId="0" borderId="47" xfId="0" applyFont="1" applyBorder="1" applyAlignment="1">
      <alignment horizontal="left" vertical="top" wrapText="1"/>
    </xf>
    <xf numFmtId="0" fontId="24" fillId="0" borderId="149" xfId="0" applyFont="1" applyBorder="1" applyAlignment="1">
      <alignment horizontal="left" vertical="top" wrapText="1"/>
    </xf>
    <xf numFmtId="0" fontId="47" fillId="37" borderId="34" xfId="0" applyFont="1" applyFill="1" applyBorder="1" applyAlignment="1">
      <alignment horizontal="center" vertical="center" wrapText="1"/>
    </xf>
    <xf numFmtId="0" fontId="47" fillId="37" borderId="12" xfId="0" applyFont="1" applyFill="1" applyBorder="1" applyAlignment="1">
      <alignment horizontal="center" vertical="center" wrapText="1"/>
    </xf>
    <xf numFmtId="0" fontId="47" fillId="37" borderId="113" xfId="0" applyFont="1" applyFill="1" applyBorder="1" applyAlignment="1">
      <alignment horizontal="center" vertical="center" wrapText="1"/>
    </xf>
    <xf numFmtId="0" fontId="58" fillId="0" borderId="77" xfId="0" applyFont="1" applyBorder="1" applyAlignment="1">
      <alignment horizontal="right" vertical="top" wrapText="1"/>
    </xf>
    <xf numFmtId="0" fontId="58" fillId="0" borderId="12" xfId="0" applyFont="1" applyBorder="1" applyAlignment="1">
      <alignment horizontal="right" vertical="top" wrapText="1"/>
    </xf>
    <xf numFmtId="0" fontId="58" fillId="0" borderId="32" xfId="0" applyFont="1" applyBorder="1" applyAlignment="1">
      <alignment horizontal="right" vertical="top"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49" xfId="0" applyFont="1" applyBorder="1" applyAlignment="1">
      <alignment horizontal="center" vertical="center" wrapText="1"/>
    </xf>
    <xf numFmtId="0" fontId="0" fillId="0" borderId="67" xfId="0" applyBorder="1" applyAlignment="1">
      <alignment horizontal="center"/>
    </xf>
    <xf numFmtId="0" fontId="0" fillId="0" borderId="150" xfId="0" applyBorder="1" applyAlignment="1">
      <alignment horizontal="center"/>
    </xf>
    <xf numFmtId="0" fontId="9" fillId="0" borderId="33"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8" xfId="0" applyFont="1" applyBorder="1" applyAlignment="1">
      <alignment horizontal="center" vertical="center" wrapText="1"/>
    </xf>
    <xf numFmtId="0" fontId="36" fillId="0" borderId="12" xfId="0" applyFont="1" applyBorder="1" applyAlignment="1">
      <alignment horizontal="center" vertical="center"/>
    </xf>
    <xf numFmtId="0" fontId="36" fillId="0" borderId="32" xfId="0" applyFont="1" applyBorder="1" applyAlignment="1">
      <alignment horizontal="center" vertical="center"/>
    </xf>
    <xf numFmtId="0" fontId="36" fillId="0" borderId="113" xfId="0" applyFont="1" applyBorder="1" applyAlignment="1">
      <alignment horizontal="center" vertical="center"/>
    </xf>
    <xf numFmtId="0" fontId="23" fillId="0" borderId="58"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76" xfId="0" applyFont="1" applyBorder="1" applyAlignment="1">
      <alignment horizontal="center" vertical="top" wrapText="1"/>
    </xf>
    <xf numFmtId="0" fontId="23" fillId="0" borderId="76" xfId="0" applyFont="1" applyBorder="1" applyAlignment="1">
      <alignment horizontal="center" vertical="center"/>
    </xf>
    <xf numFmtId="0" fontId="23" fillId="0" borderId="76" xfId="0" applyFont="1" applyBorder="1" applyAlignment="1">
      <alignment horizontal="center" vertical="center" wrapText="1"/>
    </xf>
    <xf numFmtId="14" fontId="27" fillId="0" borderId="76" xfId="0" applyNumberFormat="1" applyFont="1" applyBorder="1" applyAlignment="1">
      <alignment horizontal="center" vertical="center" wrapText="1"/>
    </xf>
    <xf numFmtId="0" fontId="28" fillId="37" borderId="76" xfId="0" applyFont="1" applyFill="1" applyBorder="1" applyAlignment="1">
      <alignment horizontal="left" vertical="top" wrapText="1"/>
    </xf>
    <xf numFmtId="0" fontId="26" fillId="0" borderId="62" xfId="0" applyFont="1" applyBorder="1" applyAlignment="1">
      <alignment horizontal="left" vertical="top" wrapText="1"/>
    </xf>
    <xf numFmtId="0" fontId="0" fillId="0" borderId="33" xfId="0" applyBorder="1" applyAlignment="1">
      <alignment/>
    </xf>
    <xf numFmtId="0" fontId="0" fillId="0" borderId="43" xfId="0" applyBorder="1" applyAlignment="1">
      <alignment/>
    </xf>
    <xf numFmtId="0" fontId="0" fillId="0" borderId="40" xfId="0" applyBorder="1" applyAlignment="1">
      <alignment/>
    </xf>
    <xf numFmtId="0" fontId="0" fillId="0" borderId="0" xfId="0" applyBorder="1" applyAlignment="1">
      <alignment/>
    </xf>
    <xf numFmtId="0" fontId="0" fillId="0" borderId="41" xfId="0" applyBorder="1" applyAlignment="1">
      <alignment/>
    </xf>
    <xf numFmtId="0" fontId="28" fillId="37" borderId="76" xfId="0" applyFont="1" applyFill="1" applyBorder="1" applyAlignment="1">
      <alignment horizontal="left" vertical="top" wrapText="1"/>
    </xf>
    <xf numFmtId="0" fontId="28" fillId="37" borderId="76" xfId="0" applyFont="1" applyFill="1" applyBorder="1" applyAlignment="1">
      <alignment horizontal="right" vertical="top" wrapText="1"/>
    </xf>
    <xf numFmtId="0" fontId="23" fillId="0" borderId="76" xfId="0" applyFont="1" applyBorder="1" applyAlignment="1">
      <alignment horizontal="left" vertical="top" wrapText="1"/>
    </xf>
    <xf numFmtId="0" fontId="30" fillId="37" borderId="40" xfId="0" applyFont="1" applyFill="1" applyBorder="1" applyAlignment="1">
      <alignment vertical="top" wrapText="1"/>
    </xf>
    <xf numFmtId="0" fontId="30" fillId="37" borderId="0" xfId="0" applyFont="1" applyFill="1" applyBorder="1" applyAlignment="1">
      <alignment vertical="top" wrapText="1"/>
    </xf>
    <xf numFmtId="0" fontId="30" fillId="37" borderId="41" xfId="0" applyFont="1" applyFill="1" applyBorder="1" applyAlignment="1">
      <alignment vertical="top" wrapText="1"/>
    </xf>
    <xf numFmtId="0" fontId="46" fillId="37" borderId="76" xfId="0" applyFont="1" applyFill="1" applyBorder="1" applyAlignment="1">
      <alignment horizontal="center" vertical="center" wrapText="1"/>
    </xf>
    <xf numFmtId="0" fontId="27" fillId="0" borderId="30" xfId="0" applyFont="1" applyBorder="1" applyAlignment="1">
      <alignment horizontal="center" vertical="top" wrapText="1"/>
    </xf>
    <xf numFmtId="0" fontId="27" fillId="0" borderId="27" xfId="0" applyFont="1" applyBorder="1" applyAlignment="1">
      <alignment horizontal="center" vertical="top" wrapText="1"/>
    </xf>
    <xf numFmtId="0" fontId="48" fillId="0" borderId="76" xfId="0" applyFont="1" applyBorder="1" applyAlignment="1">
      <alignment horizontal="left" vertical="center"/>
    </xf>
    <xf numFmtId="0" fontId="46" fillId="37" borderId="76" xfId="0" applyFont="1" applyFill="1" applyBorder="1" applyAlignment="1">
      <alignment horizontal="center" vertical="center"/>
    </xf>
    <xf numFmtId="0" fontId="70" fillId="37" borderId="127" xfId="0" applyFont="1" applyFill="1" applyBorder="1" applyAlignment="1">
      <alignment horizontal="center" vertical="center"/>
    </xf>
    <xf numFmtId="0" fontId="70" fillId="37" borderId="114" xfId="0" applyFont="1" applyFill="1" applyBorder="1" applyAlignment="1">
      <alignment horizontal="center" vertical="center"/>
    </xf>
    <xf numFmtId="0" fontId="70" fillId="37" borderId="130" xfId="0" applyFont="1" applyFill="1" applyBorder="1" applyAlignment="1">
      <alignment horizontal="center" vertical="center"/>
    </xf>
    <xf numFmtId="0" fontId="30" fillId="37" borderId="127" xfId="0" applyFont="1" applyFill="1" applyBorder="1" applyAlignment="1">
      <alignment horizontal="center" vertical="center"/>
    </xf>
    <xf numFmtId="0" fontId="30" fillId="37" borderId="114" xfId="0" applyFont="1" applyFill="1" applyBorder="1" applyAlignment="1">
      <alignment horizontal="center" vertical="center"/>
    </xf>
    <xf numFmtId="0" fontId="30" fillId="37" borderId="130" xfId="0" applyFont="1" applyFill="1" applyBorder="1" applyAlignment="1">
      <alignment horizontal="center" vertical="center"/>
    </xf>
    <xf numFmtId="0" fontId="41" fillId="0" borderId="76" xfId="0" applyFont="1" applyBorder="1" applyAlignment="1">
      <alignment horizontal="center" vertical="center" wrapText="1"/>
    </xf>
    <xf numFmtId="188" fontId="71" fillId="0" borderId="127" xfId="0" applyNumberFormat="1" applyFont="1" applyBorder="1" applyAlignment="1">
      <alignment horizontal="left" vertical="center"/>
    </xf>
    <xf numFmtId="188" fontId="71" fillId="0" borderId="114" xfId="0" applyNumberFormat="1" applyFont="1" applyBorder="1" applyAlignment="1">
      <alignment horizontal="left" vertical="center"/>
    </xf>
    <xf numFmtId="188" fontId="71" fillId="0" borderId="130" xfId="0" applyNumberFormat="1" applyFont="1" applyBorder="1" applyAlignment="1">
      <alignment horizontal="left" vertical="center"/>
    </xf>
    <xf numFmtId="0" fontId="0" fillId="0" borderId="76" xfId="0" applyBorder="1" applyAlignment="1">
      <alignment horizontal="center"/>
    </xf>
    <xf numFmtId="15" fontId="0" fillId="0" borderId="76" xfId="0" applyNumberFormat="1" applyBorder="1" applyAlignment="1">
      <alignment horizontal="center" vertical="center"/>
    </xf>
    <xf numFmtId="0" fontId="46" fillId="37" borderId="127" xfId="0" applyFont="1" applyFill="1" applyBorder="1" applyAlignment="1">
      <alignment horizontal="center" vertical="center"/>
    </xf>
    <xf numFmtId="0" fontId="46" fillId="37" borderId="114" xfId="0" applyFont="1" applyFill="1" applyBorder="1" applyAlignment="1">
      <alignment horizontal="center" vertical="center"/>
    </xf>
    <xf numFmtId="0" fontId="46" fillId="37" borderId="130" xfId="0" applyFont="1" applyFill="1" applyBorder="1" applyAlignment="1">
      <alignment horizontal="center" vertical="center"/>
    </xf>
    <xf numFmtId="0" fontId="48" fillId="0" borderId="127" xfId="0" applyFont="1" applyBorder="1" applyAlignment="1">
      <alignment horizontal="left" vertical="center"/>
    </xf>
    <xf numFmtId="0" fontId="48" fillId="0" borderId="114" xfId="0" applyFont="1" applyBorder="1" applyAlignment="1">
      <alignment horizontal="left" vertical="center"/>
    </xf>
    <xf numFmtId="0" fontId="48" fillId="0" borderId="130" xfId="0" applyFont="1" applyBorder="1" applyAlignment="1">
      <alignment horizontal="left" vertical="center"/>
    </xf>
    <xf numFmtId="0" fontId="48" fillId="0" borderId="127" xfId="0" applyFont="1" applyBorder="1" applyAlignment="1">
      <alignment horizontal="left" vertical="center" wrapText="1"/>
    </xf>
    <xf numFmtId="0" fontId="48" fillId="0" borderId="114" xfId="0" applyFont="1" applyBorder="1" applyAlignment="1">
      <alignment horizontal="left" vertical="center" wrapText="1"/>
    </xf>
    <xf numFmtId="0" fontId="48" fillId="0" borderId="130" xfId="0" applyFont="1" applyBorder="1" applyAlignment="1">
      <alignment horizontal="left" vertical="center" wrapText="1"/>
    </xf>
    <xf numFmtId="0" fontId="46" fillId="37" borderId="127" xfId="0" applyFont="1" applyFill="1" applyBorder="1" applyAlignment="1">
      <alignment horizontal="right" vertical="center" wrapText="1"/>
    </xf>
    <xf numFmtId="0" fontId="46" fillId="37" borderId="114" xfId="0" applyFont="1" applyFill="1" applyBorder="1" applyAlignment="1">
      <alignment horizontal="right" vertical="center" wrapText="1"/>
    </xf>
    <xf numFmtId="0" fontId="46" fillId="37" borderId="130" xfId="0" applyFont="1" applyFill="1" applyBorder="1" applyAlignment="1">
      <alignment horizontal="right" vertical="center" wrapText="1"/>
    </xf>
    <xf numFmtId="0" fontId="8" fillId="0" borderId="151" xfId="57" applyFont="1" applyBorder="1" applyAlignment="1" applyProtection="1">
      <alignment horizontal="center" vertical="center"/>
      <protection hidden="1"/>
    </xf>
    <xf numFmtId="0" fontId="8" fillId="0" borderId="59" xfId="57" applyFont="1" applyBorder="1" applyAlignment="1" applyProtection="1">
      <alignment horizontal="center" vertical="center"/>
      <protection hidden="1"/>
    </xf>
    <xf numFmtId="0" fontId="8" fillId="0" borderId="152" xfId="57" applyFont="1" applyBorder="1" applyAlignment="1" applyProtection="1">
      <alignment horizontal="center" vertical="center"/>
      <protection hidden="1"/>
    </xf>
    <xf numFmtId="10" fontId="28" fillId="33" borderId="34" xfId="0" applyNumberFormat="1" applyFont="1" applyFill="1" applyBorder="1" applyAlignment="1">
      <alignment horizontal="center" vertical="center"/>
    </xf>
    <xf numFmtId="10" fontId="28" fillId="33" borderId="12" xfId="0" applyNumberFormat="1" applyFont="1" applyFill="1" applyBorder="1" applyAlignment="1">
      <alignment horizontal="center" vertical="center"/>
    </xf>
    <xf numFmtId="10" fontId="28" fillId="33" borderId="113" xfId="0" applyNumberFormat="1" applyFont="1" applyFill="1" applyBorder="1" applyAlignment="1">
      <alignment horizontal="center" vertical="center"/>
    </xf>
    <xf numFmtId="10" fontId="28" fillId="34" borderId="34" xfId="0" applyNumberFormat="1" applyFont="1" applyFill="1" applyBorder="1" applyAlignment="1" applyProtection="1">
      <alignment horizontal="center" vertical="center"/>
      <protection locked="0"/>
    </xf>
    <xf numFmtId="10" fontId="28" fillId="34" borderId="12" xfId="0" applyNumberFormat="1" applyFont="1" applyFill="1" applyBorder="1" applyAlignment="1" applyProtection="1">
      <alignment horizontal="center" vertical="center"/>
      <protection locked="0"/>
    </xf>
    <xf numFmtId="10" fontId="28" fillId="34" borderId="113" xfId="0" applyNumberFormat="1" applyFont="1" applyFill="1" applyBorder="1" applyAlignment="1" applyProtection="1">
      <alignment horizontal="center" vertical="center"/>
      <protection locked="0"/>
    </xf>
    <xf numFmtId="1" fontId="0" fillId="0" borderId="12" xfId="57" applyNumberFormat="1" applyFont="1" applyBorder="1" applyAlignment="1" applyProtection="1">
      <alignment horizontal="center" vertical="center"/>
      <protection hidden="1" locked="0"/>
    </xf>
    <xf numFmtId="1" fontId="0" fillId="0" borderId="32" xfId="57" applyNumberFormat="1" applyFont="1" applyBorder="1" applyAlignment="1" applyProtection="1">
      <alignment horizontal="center" vertical="center"/>
      <protection hidden="1" locked="0"/>
    </xf>
    <xf numFmtId="0" fontId="54" fillId="36" borderId="34" xfId="0" applyFont="1" applyFill="1" applyBorder="1" applyAlignment="1">
      <alignment horizontal="center"/>
    </xf>
    <xf numFmtId="0" fontId="54" fillId="36" borderId="12" xfId="0" applyFont="1" applyFill="1" applyBorder="1" applyAlignment="1">
      <alignment horizontal="center"/>
    </xf>
    <xf numFmtId="0" fontId="54" fillId="36" borderId="113" xfId="0" applyFont="1" applyFill="1" applyBorder="1" applyAlignment="1">
      <alignment horizontal="center"/>
    </xf>
    <xf numFmtId="0" fontId="0" fillId="0" borderId="62" xfId="0" applyFont="1" applyBorder="1" applyAlignment="1" applyProtection="1">
      <alignment horizontal="center" vertical="center"/>
      <protection hidden="1" locked="0"/>
    </xf>
    <xf numFmtId="0" fontId="0" fillId="0" borderId="33" xfId="0" applyFont="1" applyBorder="1" applyAlignment="1" applyProtection="1">
      <alignment horizontal="center" vertical="center"/>
      <protection hidden="1" locked="0"/>
    </xf>
    <xf numFmtId="0" fontId="0" fillId="0" borderId="43" xfId="0" applyFont="1" applyBorder="1" applyAlignment="1" applyProtection="1">
      <alignment horizontal="center" vertical="center"/>
      <protection hidden="1" locked="0"/>
    </xf>
    <xf numFmtId="0" fontId="0" fillId="0" borderId="40" xfId="0" applyFont="1" applyBorder="1" applyAlignment="1" applyProtection="1">
      <alignment horizontal="center" vertical="center"/>
      <protection hidden="1" locked="0"/>
    </xf>
    <xf numFmtId="0" fontId="0" fillId="0" borderId="0" xfId="0" applyFont="1" applyBorder="1" applyAlignment="1" applyProtection="1">
      <alignment horizontal="center" vertical="center"/>
      <protection hidden="1" locked="0"/>
    </xf>
    <xf numFmtId="0" fontId="0" fillId="0" borderId="41" xfId="0" applyFont="1" applyBorder="1" applyAlignment="1" applyProtection="1">
      <alignment horizontal="center" vertical="center"/>
      <protection hidden="1" locked="0"/>
    </xf>
    <xf numFmtId="0" fontId="0" fillId="0" borderId="44"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locked="0"/>
    </xf>
    <xf numFmtId="0" fontId="0" fillId="0" borderId="42" xfId="0" applyFont="1" applyBorder="1" applyAlignment="1" applyProtection="1">
      <alignment horizontal="center" vertical="center"/>
      <protection hidden="1" locked="0"/>
    </xf>
    <xf numFmtId="0" fontId="0" fillId="0" borderId="62" xfId="0" applyFont="1" applyBorder="1" applyAlignment="1" applyProtection="1">
      <alignment horizontal="center" vertical="center"/>
      <protection hidden="1"/>
    </xf>
    <xf numFmtId="0" fontId="0" fillId="0" borderId="33" xfId="0" applyFont="1" applyBorder="1" applyAlignment="1" applyProtection="1">
      <alignment horizontal="center" vertical="center"/>
      <protection hidden="1"/>
    </xf>
    <xf numFmtId="0" fontId="0" fillId="0" borderId="43" xfId="0" applyFont="1" applyBorder="1" applyAlignment="1" applyProtection="1">
      <alignment horizontal="center" vertical="center"/>
      <protection hidden="1"/>
    </xf>
    <xf numFmtId="0" fontId="0" fillId="0" borderId="40"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0" fillId="0" borderId="41" xfId="0" applyFont="1" applyBorder="1" applyAlignment="1" applyProtection="1">
      <alignment horizontal="center" vertical="center"/>
      <protection hidden="1"/>
    </xf>
    <xf numFmtId="0" fontId="0" fillId="0" borderId="46"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48" xfId="0" applyFont="1" applyBorder="1" applyAlignment="1" applyProtection="1">
      <alignment horizontal="center" vertical="center"/>
      <protection hidden="1"/>
    </xf>
    <xf numFmtId="10" fontId="28" fillId="34" borderId="34" xfId="0" applyNumberFormat="1" applyFont="1" applyFill="1" applyBorder="1" applyAlignment="1">
      <alignment horizontal="center" vertical="center"/>
    </xf>
    <xf numFmtId="10" fontId="28" fillId="34" borderId="12" xfId="0" applyNumberFormat="1" applyFont="1" applyFill="1" applyBorder="1" applyAlignment="1">
      <alignment horizontal="center" vertical="center"/>
    </xf>
    <xf numFmtId="10" fontId="28" fillId="34" borderId="113" xfId="0" applyNumberFormat="1" applyFont="1" applyFill="1" applyBorder="1" applyAlignment="1">
      <alignment horizontal="center" vertical="center"/>
    </xf>
    <xf numFmtId="10" fontId="28" fillId="34" borderId="32" xfId="0" applyNumberFormat="1" applyFont="1" applyFill="1" applyBorder="1" applyAlignment="1" applyProtection="1">
      <alignment horizontal="center" vertical="center"/>
      <protection locked="0"/>
    </xf>
    <xf numFmtId="1" fontId="0" fillId="0" borderId="25" xfId="57" applyNumberFormat="1" applyFont="1" applyBorder="1" applyAlignment="1" applyProtection="1">
      <alignment horizontal="center" vertical="center"/>
      <protection hidden="1" locked="0"/>
    </xf>
    <xf numFmtId="1" fontId="0" fillId="0" borderId="33" xfId="57" applyNumberFormat="1" applyFont="1" applyBorder="1" applyAlignment="1" applyProtection="1">
      <alignment horizontal="center" vertical="center"/>
      <protection hidden="1" locked="0"/>
    </xf>
    <xf numFmtId="1" fontId="0" fillId="0" borderId="43" xfId="57" applyNumberFormat="1" applyFont="1" applyBorder="1" applyAlignment="1" applyProtection="1">
      <alignment horizontal="center" vertical="center"/>
      <protection hidden="1" locked="0"/>
    </xf>
    <xf numFmtId="1" fontId="0" fillId="0" borderId="10" xfId="57" applyNumberFormat="1" applyFont="1" applyBorder="1" applyAlignment="1" applyProtection="1">
      <alignment horizontal="center" vertical="center"/>
      <protection hidden="1" locked="0"/>
    </xf>
    <xf numFmtId="1" fontId="0" fillId="0" borderId="0" xfId="57" applyNumberFormat="1" applyFont="1" applyBorder="1" applyAlignment="1" applyProtection="1">
      <alignment horizontal="center" vertical="center"/>
      <protection hidden="1" locked="0"/>
    </xf>
    <xf numFmtId="1" fontId="0" fillId="0" borderId="41" xfId="57" applyNumberFormat="1" applyFont="1" applyBorder="1" applyAlignment="1" applyProtection="1">
      <alignment horizontal="center" vertical="center"/>
      <protection hidden="1" locked="0"/>
    </xf>
    <xf numFmtId="1" fontId="0" fillId="0" borderId="30" xfId="57" applyNumberFormat="1" applyFont="1" applyBorder="1" applyAlignment="1" applyProtection="1">
      <alignment horizontal="center" vertical="center"/>
      <protection hidden="1" locked="0"/>
    </xf>
    <xf numFmtId="1" fontId="0" fillId="0" borderId="27" xfId="57" applyNumberFormat="1" applyFont="1" applyBorder="1" applyAlignment="1" applyProtection="1">
      <alignment horizontal="center" vertical="center"/>
      <protection hidden="1" locked="0"/>
    </xf>
    <xf numFmtId="1" fontId="0" fillId="0" borderId="42" xfId="57" applyNumberFormat="1" applyFont="1" applyBorder="1" applyAlignment="1" applyProtection="1">
      <alignment horizontal="center" vertical="center"/>
      <protection hidden="1" locked="0"/>
    </xf>
    <xf numFmtId="0" fontId="0" fillId="0" borderId="10" xfId="57" applyFont="1" applyBorder="1" applyAlignment="1" applyProtection="1">
      <alignment horizontal="center" vertical="center"/>
      <protection hidden="1" locked="0"/>
    </xf>
    <xf numFmtId="0" fontId="0" fillId="0" borderId="0" xfId="57" applyFont="1" applyBorder="1" applyAlignment="1" applyProtection="1">
      <alignment horizontal="center" vertical="center"/>
      <protection hidden="1" locked="0"/>
    </xf>
    <xf numFmtId="0" fontId="0" fillId="0" borderId="41" xfId="57" applyFont="1" applyBorder="1" applyAlignment="1" applyProtection="1">
      <alignment horizontal="center" vertical="center"/>
      <protection hidden="1" locked="0"/>
    </xf>
    <xf numFmtId="0" fontId="0" fillId="0" borderId="111" xfId="57" applyFont="1" applyBorder="1" applyAlignment="1" applyProtection="1">
      <alignment horizontal="center" vertical="center"/>
      <protection hidden="1" locked="0"/>
    </xf>
    <xf numFmtId="0" fontId="0" fillId="0" borderId="47" xfId="57" applyFont="1" applyBorder="1" applyAlignment="1" applyProtection="1">
      <alignment horizontal="center" vertical="center"/>
      <protection hidden="1" locked="0"/>
    </xf>
    <xf numFmtId="0" fontId="0" fillId="0" borderId="48" xfId="57" applyFont="1" applyBorder="1" applyAlignment="1" applyProtection="1">
      <alignment horizontal="center" vertical="center"/>
      <protection hidden="1" locked="0"/>
    </xf>
    <xf numFmtId="0" fontId="0" fillId="0" borderId="40" xfId="0" applyFont="1" applyBorder="1" applyAlignment="1" applyProtection="1">
      <alignment horizontal="left"/>
      <protection hidden="1" locked="0"/>
    </xf>
    <xf numFmtId="0" fontId="0" fillId="0" borderId="0" xfId="0" applyFont="1" applyAlignment="1" applyProtection="1">
      <alignment horizontal="left"/>
      <protection hidden="1" locked="0"/>
    </xf>
    <xf numFmtId="0" fontId="11" fillId="0" borderId="40" xfId="0" applyFont="1" applyBorder="1" applyAlignment="1" applyProtection="1">
      <alignment horizontal="left" wrapText="1"/>
      <protection hidden="1" locked="0"/>
    </xf>
    <xf numFmtId="0" fontId="11" fillId="0" borderId="0" xfId="0" applyFont="1" applyAlignment="1" applyProtection="1">
      <alignment horizontal="left" wrapText="1"/>
      <protection hidden="1" locked="0"/>
    </xf>
    <xf numFmtId="0" fontId="50" fillId="34" borderId="139" xfId="0" applyFont="1" applyFill="1" applyBorder="1" applyAlignment="1">
      <alignment horizontal="center"/>
    </xf>
    <xf numFmtId="0" fontId="50" fillId="34" borderId="122" xfId="0" applyFont="1" applyFill="1" applyBorder="1" applyAlignment="1">
      <alignment horizontal="center"/>
    </xf>
    <xf numFmtId="0" fontId="50" fillId="34" borderId="123" xfId="0" applyFont="1" applyFill="1" applyBorder="1" applyAlignment="1">
      <alignment horizontal="center"/>
    </xf>
    <xf numFmtId="0" fontId="10" fillId="0" borderId="76" xfId="0" applyFont="1" applyBorder="1" applyAlignment="1">
      <alignment horizontal="right" vertical="top" wrapText="1"/>
    </xf>
    <xf numFmtId="1" fontId="0" fillId="0" borderId="38" xfId="57" applyNumberFormat="1" applyFont="1" applyBorder="1" applyAlignment="1" applyProtection="1">
      <alignment horizontal="center" vertical="center"/>
      <protection hidden="1" locked="0"/>
    </xf>
    <xf numFmtId="1" fontId="0" fillId="0" borderId="37" xfId="57" applyNumberFormat="1" applyFont="1" applyBorder="1" applyAlignment="1" applyProtection="1">
      <alignment horizontal="center" vertical="center"/>
      <protection hidden="1" locked="0"/>
    </xf>
    <xf numFmtId="1" fontId="0" fillId="0" borderId="39" xfId="57" applyNumberFormat="1" applyFont="1" applyBorder="1" applyAlignment="1" applyProtection="1">
      <alignment horizontal="center" vertical="center"/>
      <protection hidden="1" locked="0"/>
    </xf>
    <xf numFmtId="1" fontId="0" fillId="0" borderId="10" xfId="57" applyNumberFormat="1" applyFont="1" applyBorder="1" applyAlignment="1" applyProtection="1">
      <alignment horizontal="center" vertical="center"/>
      <protection hidden="1"/>
    </xf>
    <xf numFmtId="1" fontId="0" fillId="0" borderId="0" xfId="57" applyNumberFormat="1" applyFont="1" applyBorder="1" applyAlignment="1" applyProtection="1">
      <alignment horizontal="center" vertical="center"/>
      <protection hidden="1"/>
    </xf>
    <xf numFmtId="1" fontId="0" fillId="0" borderId="41" xfId="57" applyNumberFormat="1" applyFont="1" applyBorder="1" applyAlignment="1" applyProtection="1">
      <alignment horizontal="center" vertical="center"/>
      <protection hidden="1"/>
    </xf>
    <xf numFmtId="0" fontId="0" fillId="0" borderId="25" xfId="0" applyBorder="1" applyAlignment="1">
      <alignment horizontal="center" vertical="center"/>
    </xf>
    <xf numFmtId="0" fontId="0" fillId="0" borderId="33" xfId="0" applyBorder="1" applyAlignment="1">
      <alignment horizontal="center" vertical="center"/>
    </xf>
    <xf numFmtId="0" fontId="0" fillId="0" borderId="4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111"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70" xfId="0" applyFont="1" applyBorder="1" applyAlignment="1" applyProtection="1">
      <alignment horizontal="left" wrapText="1"/>
      <protection hidden="1"/>
    </xf>
    <xf numFmtId="0" fontId="0" fillId="0" borderId="23" xfId="0" applyFont="1" applyBorder="1" applyAlignment="1" applyProtection="1">
      <alignment horizontal="left" wrapText="1"/>
      <protection hidden="1"/>
    </xf>
    <xf numFmtId="0" fontId="0" fillId="0" borderId="70" xfId="0" applyFont="1" applyBorder="1" applyAlignment="1" applyProtection="1">
      <alignment horizontal="left"/>
      <protection hidden="1"/>
    </xf>
    <xf numFmtId="0" fontId="0" fillId="0" borderId="23" xfId="0" applyFont="1" applyBorder="1" applyAlignment="1" applyProtection="1">
      <alignment horizontal="left"/>
      <protection hidden="1"/>
    </xf>
    <xf numFmtId="10" fontId="28" fillId="33" borderId="25" xfId="0" applyNumberFormat="1" applyFont="1" applyFill="1" applyBorder="1" applyAlignment="1">
      <alignment horizontal="center" vertical="center"/>
    </xf>
    <xf numFmtId="10" fontId="28" fillId="33" borderId="33" xfId="0" applyNumberFormat="1" applyFont="1" applyFill="1" applyBorder="1" applyAlignment="1">
      <alignment horizontal="center" vertical="center"/>
    </xf>
    <xf numFmtId="10" fontId="28" fillId="33" borderId="43" xfId="0" applyNumberFormat="1" applyFont="1" applyFill="1" applyBorder="1" applyAlignment="1">
      <alignment horizontal="center" vertical="center"/>
    </xf>
    <xf numFmtId="0" fontId="41" fillId="0" borderId="44" xfId="0" applyNumberFormat="1" applyFont="1" applyBorder="1" applyAlignment="1" applyProtection="1">
      <alignment horizontal="left" vertical="center"/>
      <protection hidden="1"/>
    </xf>
    <xf numFmtId="0" fontId="41" fillId="0" borderId="27" xfId="0" applyNumberFormat="1" applyFont="1" applyBorder="1" applyAlignment="1" applyProtection="1">
      <alignment horizontal="left" vertical="center"/>
      <protection hidden="1"/>
    </xf>
    <xf numFmtId="0" fontId="41" fillId="0" borderId="121" xfId="0" applyNumberFormat="1" applyFont="1" applyBorder="1" applyAlignment="1" applyProtection="1">
      <alignment horizontal="left" vertical="center"/>
      <protection hidden="1"/>
    </xf>
    <xf numFmtId="10" fontId="28" fillId="40" borderId="25" xfId="0" applyNumberFormat="1" applyFont="1" applyFill="1" applyBorder="1" applyAlignment="1">
      <alignment horizontal="center" vertical="center"/>
    </xf>
    <xf numFmtId="10" fontId="28" fillId="40" borderId="33" xfId="0" applyNumberFormat="1" applyFont="1" applyFill="1" applyBorder="1" applyAlignment="1">
      <alignment horizontal="center" vertical="center"/>
    </xf>
    <xf numFmtId="10" fontId="28" fillId="40" borderId="43" xfId="0" applyNumberFormat="1" applyFont="1" applyFill="1" applyBorder="1" applyAlignment="1">
      <alignment horizontal="center" vertical="center"/>
    </xf>
    <xf numFmtId="10" fontId="28" fillId="40" borderId="10" xfId="0" applyNumberFormat="1" applyFont="1" applyFill="1" applyBorder="1" applyAlignment="1">
      <alignment horizontal="center" vertical="center"/>
    </xf>
    <xf numFmtId="10" fontId="28" fillId="40" borderId="0" xfId="0" applyNumberFormat="1" applyFont="1" applyFill="1" applyBorder="1" applyAlignment="1">
      <alignment horizontal="center" vertical="center"/>
    </xf>
    <xf numFmtId="10" fontId="28" fillId="40" borderId="41" xfId="0" applyNumberFormat="1" applyFont="1" applyFill="1" applyBorder="1" applyAlignment="1">
      <alignment horizontal="center" vertical="center"/>
    </xf>
    <xf numFmtId="10" fontId="28" fillId="40" borderId="111" xfId="0" applyNumberFormat="1" applyFont="1" applyFill="1" applyBorder="1" applyAlignment="1">
      <alignment horizontal="center" vertical="center"/>
    </xf>
    <xf numFmtId="10" fontId="28" fillId="40" borderId="47" xfId="0" applyNumberFormat="1" applyFont="1" applyFill="1" applyBorder="1" applyAlignment="1">
      <alignment horizontal="center" vertical="center"/>
    </xf>
    <xf numFmtId="10" fontId="28" fillId="40" borderId="48" xfId="0" applyNumberFormat="1" applyFont="1" applyFill="1" applyBorder="1" applyAlignment="1">
      <alignment horizontal="center" vertical="center"/>
    </xf>
    <xf numFmtId="10" fontId="28" fillId="34" borderId="25" xfId="0" applyNumberFormat="1" applyFont="1" applyFill="1" applyBorder="1" applyAlignment="1">
      <alignment horizontal="center" vertical="center"/>
    </xf>
    <xf numFmtId="10" fontId="28" fillId="34" borderId="33" xfId="0" applyNumberFormat="1" applyFont="1" applyFill="1" applyBorder="1" applyAlignment="1">
      <alignment horizontal="center" vertical="center"/>
    </xf>
    <xf numFmtId="10" fontId="28" fillId="34" borderId="43" xfId="0" applyNumberFormat="1" applyFont="1" applyFill="1" applyBorder="1" applyAlignment="1">
      <alignment horizontal="center" vertical="center"/>
    </xf>
    <xf numFmtId="10" fontId="23" fillId="35" borderId="25" xfId="0" applyNumberFormat="1" applyFont="1" applyFill="1" applyBorder="1" applyAlignment="1">
      <alignment horizontal="center" vertical="center"/>
    </xf>
    <xf numFmtId="10" fontId="23" fillId="35" borderId="33" xfId="0" applyNumberFormat="1" applyFont="1" applyFill="1" applyBorder="1" applyAlignment="1">
      <alignment horizontal="center" vertical="center"/>
    </xf>
    <xf numFmtId="10" fontId="23" fillId="35" borderId="43" xfId="0" applyNumberFormat="1" applyFont="1" applyFill="1" applyBorder="1" applyAlignment="1">
      <alignment horizontal="center" vertical="center"/>
    </xf>
    <xf numFmtId="10" fontId="23" fillId="35" borderId="34" xfId="0" applyNumberFormat="1" applyFont="1" applyFill="1" applyBorder="1" applyAlignment="1">
      <alignment horizontal="center" vertical="center"/>
    </xf>
    <xf numFmtId="10" fontId="23" fillId="35" borderId="12" xfId="0" applyNumberFormat="1" applyFont="1" applyFill="1" applyBorder="1" applyAlignment="1">
      <alignment horizontal="center" vertical="center"/>
    </xf>
    <xf numFmtId="10" fontId="23" fillId="35" borderId="32" xfId="0" applyNumberFormat="1" applyFont="1" applyFill="1" applyBorder="1" applyAlignment="1">
      <alignment horizontal="center" vertical="center"/>
    </xf>
    <xf numFmtId="0" fontId="8" fillId="0" borderId="58" xfId="0" applyFont="1" applyBorder="1" applyAlignment="1">
      <alignment horizontal="center"/>
    </xf>
    <xf numFmtId="0" fontId="8" fillId="0" borderId="59" xfId="0" applyFont="1" applyBorder="1" applyAlignment="1">
      <alignment horizontal="center"/>
    </xf>
    <xf numFmtId="0" fontId="8" fillId="0" borderId="60" xfId="0" applyFont="1" applyBorder="1" applyAlignment="1">
      <alignment horizontal="center"/>
    </xf>
    <xf numFmtId="10" fontId="28" fillId="40" borderId="37" xfId="0" applyNumberFormat="1" applyFont="1" applyFill="1" applyBorder="1" applyAlignment="1">
      <alignment horizontal="center" vertical="center"/>
    </xf>
    <xf numFmtId="10" fontId="28" fillId="40" borderId="39" xfId="0" applyNumberFormat="1" applyFont="1" applyFill="1" applyBorder="1" applyAlignment="1">
      <alignment horizontal="center" vertical="center"/>
    </xf>
    <xf numFmtId="10" fontId="28" fillId="40" borderId="27" xfId="0" applyNumberFormat="1" applyFont="1" applyFill="1" applyBorder="1" applyAlignment="1">
      <alignment horizontal="center" vertical="center"/>
    </xf>
    <xf numFmtId="10" fontId="28" fillId="40" borderId="42" xfId="0" applyNumberFormat="1" applyFont="1" applyFill="1" applyBorder="1" applyAlignment="1">
      <alignment horizontal="center" vertical="center"/>
    </xf>
    <xf numFmtId="10" fontId="23" fillId="40" borderId="25" xfId="0" applyNumberFormat="1" applyFont="1" applyFill="1" applyBorder="1" applyAlignment="1">
      <alignment horizontal="center" vertical="center"/>
    </xf>
    <xf numFmtId="10" fontId="23" fillId="40" borderId="33" xfId="0" applyNumberFormat="1" applyFont="1" applyFill="1" applyBorder="1" applyAlignment="1">
      <alignment horizontal="center" vertical="center"/>
    </xf>
    <xf numFmtId="10" fontId="23" fillId="40" borderId="43" xfId="0" applyNumberFormat="1" applyFont="1" applyFill="1" applyBorder="1" applyAlignment="1">
      <alignment horizontal="center" vertical="center"/>
    </xf>
    <xf numFmtId="10" fontId="23" fillId="40" borderId="10" xfId="0" applyNumberFormat="1" applyFont="1" applyFill="1" applyBorder="1" applyAlignment="1">
      <alignment horizontal="center" vertical="center"/>
    </xf>
    <xf numFmtId="10" fontId="23" fillId="40" borderId="0" xfId="0" applyNumberFormat="1" applyFont="1" applyFill="1" applyBorder="1" applyAlignment="1">
      <alignment horizontal="center" vertical="center"/>
    </xf>
    <xf numFmtId="10" fontId="23" fillId="40" borderId="41" xfId="0" applyNumberFormat="1" applyFont="1" applyFill="1" applyBorder="1" applyAlignment="1">
      <alignment horizontal="center" vertical="center"/>
    </xf>
    <xf numFmtId="10" fontId="23" fillId="40" borderId="111" xfId="0" applyNumberFormat="1" applyFont="1" applyFill="1" applyBorder="1" applyAlignment="1">
      <alignment horizontal="center" vertical="center"/>
    </xf>
    <xf numFmtId="10" fontId="23" fillId="40" borderId="47" xfId="0" applyNumberFormat="1" applyFont="1" applyFill="1" applyBorder="1" applyAlignment="1">
      <alignment horizontal="center" vertical="center"/>
    </xf>
    <xf numFmtId="10" fontId="23" fillId="40" borderId="48" xfId="0" applyNumberFormat="1" applyFont="1" applyFill="1" applyBorder="1" applyAlignment="1">
      <alignment horizontal="center" vertical="center"/>
    </xf>
    <xf numFmtId="0" fontId="0" fillId="0" borderId="0" xfId="0" applyFont="1" applyAlignment="1">
      <alignment horizontal="left" wrapText="1"/>
    </xf>
    <xf numFmtId="0" fontId="50" fillId="34" borderId="40" xfId="0" applyFont="1" applyFill="1" applyBorder="1" applyAlignment="1">
      <alignment horizontal="center"/>
    </xf>
    <xf numFmtId="0" fontId="50" fillId="34" borderId="0" xfId="0" applyFont="1" applyFill="1" applyBorder="1" applyAlignment="1">
      <alignment horizontal="center"/>
    </xf>
    <xf numFmtId="0" fontId="50" fillId="34" borderId="41" xfId="0" applyFont="1" applyFill="1" applyBorder="1" applyAlignment="1">
      <alignment horizontal="center"/>
    </xf>
    <xf numFmtId="10" fontId="23" fillId="40" borderId="30" xfId="0" applyNumberFormat="1" applyFont="1" applyFill="1" applyBorder="1" applyAlignment="1">
      <alignment horizontal="center" vertical="center"/>
    </xf>
    <xf numFmtId="10" fontId="23" fillId="40" borderId="27" xfId="0" applyNumberFormat="1" applyFont="1" applyFill="1" applyBorder="1" applyAlignment="1">
      <alignment horizontal="center" vertical="center"/>
    </xf>
    <xf numFmtId="10" fontId="23" fillId="40" borderId="42" xfId="0" applyNumberFormat="1" applyFont="1" applyFill="1" applyBorder="1" applyAlignment="1">
      <alignment horizontal="center" vertical="center"/>
    </xf>
    <xf numFmtId="0" fontId="54" fillId="36" borderId="25" xfId="0" applyFont="1" applyFill="1" applyBorder="1" applyAlignment="1">
      <alignment horizontal="center"/>
    </xf>
    <xf numFmtId="0" fontId="54" fillId="36" borderId="33" xfId="0" applyFont="1" applyFill="1" applyBorder="1" applyAlignment="1">
      <alignment horizontal="center"/>
    </xf>
    <xf numFmtId="0" fontId="54" fillId="36" borderId="43" xfId="0" applyFont="1" applyFill="1" applyBorder="1" applyAlignment="1">
      <alignment horizontal="center"/>
    </xf>
    <xf numFmtId="10" fontId="28" fillId="34" borderId="30" xfId="0" applyNumberFormat="1" applyFont="1" applyFill="1" applyBorder="1" applyAlignment="1">
      <alignment horizontal="center" vertical="center"/>
    </xf>
    <xf numFmtId="10" fontId="28" fillId="34" borderId="27" xfId="0" applyNumberFormat="1" applyFont="1" applyFill="1" applyBorder="1" applyAlignment="1">
      <alignment horizontal="center" vertical="center"/>
    </xf>
    <xf numFmtId="10" fontId="28" fillId="34" borderId="42" xfId="0" applyNumberFormat="1" applyFont="1" applyFill="1" applyBorder="1" applyAlignment="1">
      <alignment horizontal="center" vertical="center"/>
    </xf>
    <xf numFmtId="0" fontId="50" fillId="34" borderId="36" xfId="0" applyFont="1" applyFill="1" applyBorder="1" applyAlignment="1">
      <alignment horizontal="center"/>
    </xf>
    <xf numFmtId="0" fontId="50" fillId="34" borderId="37" xfId="0" applyFont="1" applyFill="1" applyBorder="1" applyAlignment="1">
      <alignment horizontal="center"/>
    </xf>
    <xf numFmtId="0" fontId="50" fillId="34" borderId="114" xfId="0" applyFont="1" applyFill="1" applyBorder="1" applyAlignment="1">
      <alignment horizontal="center"/>
    </xf>
    <xf numFmtId="0" fontId="50" fillId="34" borderId="130" xfId="0" applyFont="1" applyFill="1" applyBorder="1" applyAlignment="1">
      <alignment horizontal="center"/>
    </xf>
    <xf numFmtId="1" fontId="0" fillId="0" borderId="25" xfId="57" applyNumberFormat="1" applyFont="1" applyBorder="1" applyAlignment="1" applyProtection="1">
      <alignment horizontal="center" vertical="center"/>
      <protection hidden="1"/>
    </xf>
    <xf numFmtId="1" fontId="0" fillId="0" borderId="33" xfId="57" applyNumberFormat="1" applyFont="1" applyBorder="1" applyAlignment="1" applyProtection="1">
      <alignment horizontal="center" vertical="center"/>
      <protection hidden="1"/>
    </xf>
    <xf numFmtId="1" fontId="0" fillId="0" borderId="43" xfId="57" applyNumberFormat="1" applyFont="1" applyBorder="1" applyAlignment="1" applyProtection="1">
      <alignment horizontal="center" vertical="center"/>
      <protection hidden="1"/>
    </xf>
    <xf numFmtId="1" fontId="0" fillId="0" borderId="10" xfId="57" applyNumberFormat="1" applyFont="1" applyBorder="1" applyAlignment="1" applyProtection="1">
      <alignment horizontal="center" vertical="center"/>
      <protection hidden="1"/>
    </xf>
    <xf numFmtId="1" fontId="0" fillId="0" borderId="0" xfId="57" applyNumberFormat="1" applyFont="1" applyBorder="1" applyAlignment="1" applyProtection="1">
      <alignment horizontal="center" vertical="center"/>
      <protection hidden="1"/>
    </xf>
    <xf numFmtId="1" fontId="0" fillId="0" borderId="41" xfId="57" applyNumberFormat="1" applyFont="1" applyBorder="1" applyAlignment="1" applyProtection="1">
      <alignment horizontal="center" vertical="center"/>
      <protection hidden="1"/>
    </xf>
    <xf numFmtId="1" fontId="0" fillId="0" borderId="111" xfId="57" applyNumberFormat="1" applyFont="1" applyBorder="1" applyAlignment="1" applyProtection="1">
      <alignment horizontal="center" vertical="center"/>
      <protection hidden="1"/>
    </xf>
    <xf numFmtId="1" fontId="0" fillId="0" borderId="47" xfId="57" applyNumberFormat="1" applyFont="1" applyBorder="1" applyAlignment="1" applyProtection="1">
      <alignment horizontal="center" vertical="center"/>
      <protection hidden="1"/>
    </xf>
    <xf numFmtId="1" fontId="0" fillId="0" borderId="48" xfId="57" applyNumberFormat="1" applyFont="1" applyBorder="1" applyAlignment="1" applyProtection="1">
      <alignment horizontal="center" vertical="center"/>
      <protection hidden="1"/>
    </xf>
    <xf numFmtId="14" fontId="10" fillId="0" borderId="138" xfId="0" applyNumberFormat="1" applyFont="1" applyBorder="1" applyAlignment="1" applyProtection="1">
      <alignment horizontal="center" vertical="center"/>
      <protection hidden="1"/>
    </xf>
    <xf numFmtId="14" fontId="10" fillId="0" borderId="122" xfId="0" applyNumberFormat="1" applyFont="1" applyBorder="1" applyAlignment="1" applyProtection="1">
      <alignment horizontal="center" vertical="center"/>
      <protection hidden="1"/>
    </xf>
    <xf numFmtId="14" fontId="10" fillId="0" borderId="123" xfId="0" applyNumberFormat="1" applyFont="1" applyBorder="1" applyAlignment="1" applyProtection="1">
      <alignment horizontal="center" vertical="center"/>
      <protection hidden="1"/>
    </xf>
    <xf numFmtId="0" fontId="10" fillId="0" borderId="32" xfId="57" applyFont="1" applyBorder="1" applyAlignment="1" applyProtection="1">
      <alignment horizontal="center" vertical="center"/>
      <protection hidden="1"/>
    </xf>
    <xf numFmtId="10" fontId="28" fillId="40" borderId="38" xfId="0" applyNumberFormat="1" applyFont="1" applyFill="1" applyBorder="1" applyAlignment="1" applyProtection="1">
      <alignment horizontal="center" vertical="center"/>
      <protection locked="0"/>
    </xf>
    <xf numFmtId="10" fontId="28" fillId="40" borderId="37" xfId="0" applyNumberFormat="1" applyFont="1" applyFill="1" applyBorder="1" applyAlignment="1" applyProtection="1">
      <alignment horizontal="center" vertical="center"/>
      <protection locked="0"/>
    </xf>
    <xf numFmtId="10" fontId="28" fillId="40" borderId="39" xfId="0" applyNumberFormat="1" applyFont="1" applyFill="1" applyBorder="1" applyAlignment="1" applyProtection="1">
      <alignment horizontal="center" vertical="center"/>
      <protection locked="0"/>
    </xf>
    <xf numFmtId="10" fontId="28" fillId="40" borderId="10" xfId="0" applyNumberFormat="1" applyFont="1" applyFill="1" applyBorder="1" applyAlignment="1" applyProtection="1">
      <alignment horizontal="center" vertical="center"/>
      <protection locked="0"/>
    </xf>
    <xf numFmtId="10" fontId="28" fillId="40" borderId="0" xfId="0" applyNumberFormat="1" applyFont="1" applyFill="1" applyBorder="1" applyAlignment="1" applyProtection="1">
      <alignment horizontal="center" vertical="center"/>
      <protection locked="0"/>
    </xf>
    <xf numFmtId="10" fontId="28" fillId="40" borderId="41" xfId="0" applyNumberFormat="1" applyFont="1" applyFill="1" applyBorder="1" applyAlignment="1" applyProtection="1">
      <alignment horizontal="center" vertical="center"/>
      <protection locked="0"/>
    </xf>
    <xf numFmtId="10" fontId="28" fillId="40" borderId="111" xfId="0" applyNumberFormat="1" applyFont="1" applyFill="1" applyBorder="1" applyAlignment="1" applyProtection="1">
      <alignment horizontal="center" vertical="center"/>
      <protection locked="0"/>
    </xf>
    <xf numFmtId="10" fontId="28" fillId="40" borderId="47" xfId="0" applyNumberFormat="1" applyFont="1" applyFill="1" applyBorder="1" applyAlignment="1" applyProtection="1">
      <alignment horizontal="center" vertical="center"/>
      <protection locked="0"/>
    </xf>
    <xf numFmtId="10" fontId="28" fillId="40" borderId="48" xfId="0" applyNumberFormat="1" applyFont="1" applyFill="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8" xfId="0" applyBorder="1" applyAlignment="1" applyProtection="1">
      <alignment horizontal="center"/>
      <protection locked="0"/>
    </xf>
    <xf numFmtId="10" fontId="23" fillId="40" borderId="38" xfId="0" applyNumberFormat="1" applyFont="1" applyFill="1" applyBorder="1" applyAlignment="1" applyProtection="1">
      <alignment horizontal="center" vertical="center"/>
      <protection locked="0"/>
    </xf>
    <xf numFmtId="10" fontId="23" fillId="40" borderId="37" xfId="0" applyNumberFormat="1" applyFont="1" applyFill="1" applyBorder="1" applyAlignment="1" applyProtection="1">
      <alignment horizontal="center" vertical="center"/>
      <protection locked="0"/>
    </xf>
    <xf numFmtId="10" fontId="23" fillId="40" borderId="39" xfId="0" applyNumberFormat="1" applyFont="1" applyFill="1" applyBorder="1" applyAlignment="1" applyProtection="1">
      <alignment horizontal="center" vertical="center"/>
      <protection locked="0"/>
    </xf>
    <xf numFmtId="10" fontId="23" fillId="40" borderId="10" xfId="0" applyNumberFormat="1" applyFont="1" applyFill="1" applyBorder="1" applyAlignment="1" applyProtection="1">
      <alignment horizontal="center" vertical="center"/>
      <protection locked="0"/>
    </xf>
    <xf numFmtId="10" fontId="23" fillId="40" borderId="0" xfId="0" applyNumberFormat="1" applyFont="1" applyFill="1" applyBorder="1" applyAlignment="1" applyProtection="1">
      <alignment horizontal="center" vertical="center"/>
      <protection locked="0"/>
    </xf>
    <xf numFmtId="10" fontId="23" fillId="40" borderId="41" xfId="0" applyNumberFormat="1" applyFont="1" applyFill="1" applyBorder="1" applyAlignment="1" applyProtection="1">
      <alignment horizontal="center" vertical="center"/>
      <protection locked="0"/>
    </xf>
    <xf numFmtId="10" fontId="23" fillId="40" borderId="111" xfId="0" applyNumberFormat="1" applyFont="1" applyFill="1" applyBorder="1" applyAlignment="1" applyProtection="1">
      <alignment horizontal="center" vertical="center"/>
      <protection locked="0"/>
    </xf>
    <xf numFmtId="10" fontId="23" fillId="40" borderId="47" xfId="0" applyNumberFormat="1" applyFont="1" applyFill="1" applyBorder="1" applyAlignment="1" applyProtection="1">
      <alignment horizontal="center" vertical="center"/>
      <protection locked="0"/>
    </xf>
    <xf numFmtId="10" fontId="23" fillId="40" borderId="48" xfId="0" applyNumberFormat="1" applyFont="1" applyFill="1" applyBorder="1" applyAlignment="1" applyProtection="1">
      <alignment horizontal="center" vertical="center"/>
      <protection locked="0"/>
    </xf>
    <xf numFmtId="0" fontId="54" fillId="36" borderId="25" xfId="0" applyFont="1" applyFill="1" applyBorder="1" applyAlignment="1" applyProtection="1">
      <alignment horizontal="center"/>
      <protection locked="0"/>
    </xf>
    <xf numFmtId="0" fontId="54" fillId="36" borderId="33" xfId="0" applyFont="1" applyFill="1" applyBorder="1" applyAlignment="1" applyProtection="1">
      <alignment horizontal="center"/>
      <protection locked="0"/>
    </xf>
    <xf numFmtId="0" fontId="54" fillId="36" borderId="43" xfId="0" applyFont="1" applyFill="1" applyBorder="1" applyAlignment="1" applyProtection="1">
      <alignment horizontal="center"/>
      <protection locked="0"/>
    </xf>
    <xf numFmtId="0" fontId="50" fillId="34" borderId="36" xfId="0" applyFont="1" applyFill="1" applyBorder="1" applyAlignment="1" applyProtection="1">
      <alignment horizontal="center"/>
      <protection locked="0"/>
    </xf>
    <xf numFmtId="0" fontId="50" fillId="34" borderId="37" xfId="0" applyFont="1" applyFill="1" applyBorder="1" applyAlignment="1" applyProtection="1">
      <alignment horizontal="center"/>
      <protection locked="0"/>
    </xf>
    <xf numFmtId="0" fontId="50" fillId="34" borderId="114" xfId="0" applyFont="1" applyFill="1" applyBorder="1" applyAlignment="1" applyProtection="1">
      <alignment horizontal="center"/>
      <protection locked="0"/>
    </xf>
    <xf numFmtId="0" fontId="50" fillId="34" borderId="130" xfId="0" applyFont="1" applyFill="1" applyBorder="1" applyAlignment="1" applyProtection="1">
      <alignment horizontal="center"/>
      <protection locked="0"/>
    </xf>
    <xf numFmtId="10" fontId="28" fillId="34" borderId="32" xfId="0" applyNumberFormat="1"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Standard_MUST4_17.XLS" xfId="57"/>
    <cellStyle name="Standard_MUST4_17.XLS 2"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77611"/>
        <c:axId val="33998500"/>
      </c:barChart>
      <c:catAx>
        <c:axId val="3777611"/>
        <c:scaling>
          <c:orientation val="minMax"/>
        </c:scaling>
        <c:axPos val="b"/>
        <c:delete val="0"/>
        <c:numFmt formatCode="General" sourceLinked="1"/>
        <c:majorTickMark val="cross"/>
        <c:minorTickMark val="none"/>
        <c:tickLblPos val="nextTo"/>
        <c:spPr>
          <a:ln w="3175">
            <a:solidFill>
              <a:srgbClr val="000000"/>
            </a:solidFill>
          </a:ln>
        </c:spPr>
        <c:crossAx val="33998500"/>
        <c:crosses val="autoZero"/>
        <c:auto val="0"/>
        <c:lblOffset val="100"/>
        <c:tickLblSkip val="1"/>
        <c:noMultiLvlLbl val="0"/>
      </c:catAx>
      <c:valAx>
        <c:axId val="339985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761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7551045"/>
        <c:axId val="2415086"/>
      </c:barChart>
      <c:catAx>
        <c:axId val="37551045"/>
        <c:scaling>
          <c:orientation val="minMax"/>
        </c:scaling>
        <c:axPos val="b"/>
        <c:delete val="0"/>
        <c:numFmt formatCode="General" sourceLinked="1"/>
        <c:majorTickMark val="cross"/>
        <c:minorTickMark val="none"/>
        <c:tickLblPos val="nextTo"/>
        <c:spPr>
          <a:ln w="3175">
            <a:solidFill>
              <a:srgbClr val="000000"/>
            </a:solidFill>
          </a:ln>
        </c:spPr>
        <c:crossAx val="2415086"/>
        <c:crosses val="autoZero"/>
        <c:auto val="0"/>
        <c:lblOffset val="100"/>
        <c:tickLblSkip val="1"/>
        <c:noMultiLvlLbl val="0"/>
      </c:catAx>
      <c:valAx>
        <c:axId val="24150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55104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1735775"/>
        <c:axId val="61404248"/>
      </c:barChart>
      <c:catAx>
        <c:axId val="21735775"/>
        <c:scaling>
          <c:orientation val="minMax"/>
        </c:scaling>
        <c:axPos val="b"/>
        <c:delete val="0"/>
        <c:numFmt formatCode="General" sourceLinked="1"/>
        <c:majorTickMark val="cross"/>
        <c:minorTickMark val="none"/>
        <c:tickLblPos val="nextTo"/>
        <c:spPr>
          <a:ln w="3175">
            <a:solidFill>
              <a:srgbClr val="000000"/>
            </a:solidFill>
          </a:ln>
        </c:spPr>
        <c:crossAx val="61404248"/>
        <c:crosses val="autoZero"/>
        <c:auto val="0"/>
        <c:lblOffset val="100"/>
        <c:tickLblSkip val="1"/>
        <c:noMultiLvlLbl val="0"/>
      </c:catAx>
      <c:valAx>
        <c:axId val="6140424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735775"/>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5767321"/>
        <c:axId val="7688162"/>
      </c:barChart>
      <c:catAx>
        <c:axId val="15767321"/>
        <c:scaling>
          <c:orientation val="minMax"/>
        </c:scaling>
        <c:axPos val="b"/>
        <c:delete val="0"/>
        <c:numFmt formatCode="General" sourceLinked="1"/>
        <c:majorTickMark val="cross"/>
        <c:minorTickMark val="none"/>
        <c:tickLblPos val="nextTo"/>
        <c:spPr>
          <a:ln w="3175">
            <a:solidFill>
              <a:srgbClr val="000000"/>
            </a:solidFill>
          </a:ln>
        </c:spPr>
        <c:crossAx val="7688162"/>
        <c:crosses val="autoZero"/>
        <c:auto val="0"/>
        <c:lblOffset val="100"/>
        <c:tickLblSkip val="1"/>
        <c:noMultiLvlLbl val="0"/>
      </c:catAx>
      <c:valAx>
        <c:axId val="768816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767321"/>
        <c:crossesAt val="1"/>
        <c:crossBetween val="between"/>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41"/>
      <c:rotY val="20"/>
      <c:depthPercent val="100"/>
      <c:rAngAx val="1"/>
    </c:view3D>
    <c:plotArea>
      <c:layout>
        <c:manualLayout>
          <c:xMode val="edge"/>
          <c:yMode val="edge"/>
          <c:x val="0.0215"/>
          <c:y val="0.0595"/>
          <c:w val="0.79775"/>
          <c:h val="0.87425"/>
        </c:manualLayout>
      </c:layout>
      <c:bar3DChart>
        <c:barDir val="bar"/>
        <c:grouping val="clustered"/>
        <c:varyColors val="0"/>
        <c:ser>
          <c:idx val="0"/>
          <c:order val="0"/>
          <c:tx>
            <c:strRef>
              <c:f>'Resumen Pag4'!$D$17</c:f>
              <c:strCache>
                <c:ptCount val="1"/>
                <c:pt idx="0">
                  <c:v>Alcanzado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Pag4'!$C$18:$C$21</c:f>
              <c:strCache/>
            </c:strRef>
          </c:cat>
          <c:val>
            <c:numRef>
              <c:f>'Resumen Pag4'!$D$18:$D$21</c:f>
              <c:numCache/>
            </c:numRef>
          </c:val>
          <c:shape val="box"/>
        </c:ser>
        <c:ser>
          <c:idx val="1"/>
          <c:order val="1"/>
          <c:tx>
            <c:strRef>
              <c:f>'Resumen Pag4'!$E$17</c:f>
              <c:strCache>
                <c:ptCount val="1"/>
                <c:pt idx="0">
                  <c:v>Esperado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Pag4'!$C$18:$C$21</c:f>
              <c:strCache/>
            </c:strRef>
          </c:cat>
          <c:val>
            <c:numRef>
              <c:f>'Resumen Pag4'!$E$18:$E$21</c:f>
              <c:numCache/>
            </c:numRef>
          </c:val>
          <c:shape val="box"/>
        </c:ser>
        <c:shape val="box"/>
        <c:axId val="2084595"/>
        <c:axId val="18761356"/>
      </c:bar3DChart>
      <c:catAx>
        <c:axId val="2084595"/>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18761356"/>
        <c:crosses val="autoZero"/>
        <c:auto val="1"/>
        <c:lblOffset val="100"/>
        <c:tickLblSkip val="1"/>
        <c:noMultiLvlLbl val="0"/>
      </c:catAx>
      <c:valAx>
        <c:axId val="18761356"/>
        <c:scaling>
          <c:orientation val="minMax"/>
        </c:scaling>
        <c:axPos val="b"/>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84595"/>
        <c:crossesAt val="1"/>
        <c:crossBetween val="between"/>
        <c:dispUnits/>
      </c:valAx>
      <c:spPr>
        <a:noFill/>
        <a:ln>
          <a:noFill/>
        </a:ln>
      </c:spPr>
    </c:plotArea>
    <c:legend>
      <c:legendPos val="r"/>
      <c:layout>
        <c:manualLayout>
          <c:xMode val="edge"/>
          <c:yMode val="edge"/>
          <c:x val="0.85075"/>
          <c:y val="0.37025"/>
          <c:w val="0.14025"/>
          <c:h val="0.240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28"/>
      <c:rotY val="20"/>
      <c:depthPercent val="100"/>
      <c:rAngAx val="1"/>
    </c:view3D>
    <c:plotArea>
      <c:layout>
        <c:manualLayout>
          <c:xMode val="edge"/>
          <c:yMode val="edge"/>
          <c:x val="0.02175"/>
          <c:y val="0.0585"/>
          <c:w val="0.79425"/>
          <c:h val="0.8765"/>
        </c:manualLayout>
      </c:layout>
      <c:bar3DChart>
        <c:barDir val="bar"/>
        <c:grouping val="clustered"/>
        <c:varyColors val="0"/>
        <c:ser>
          <c:idx val="0"/>
          <c:order val="0"/>
          <c:tx>
            <c:strRef>
              <c:f>'Resumen Pag4'!$D$25</c:f>
              <c:strCache>
                <c:ptCount val="1"/>
                <c:pt idx="0">
                  <c:v>Alcanzado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Pag4'!$C$26:$C$29</c:f>
              <c:strCache/>
            </c:strRef>
          </c:cat>
          <c:val>
            <c:numRef>
              <c:f>'Resumen Pag4'!$D$26:$D$29</c:f>
              <c:numCache/>
            </c:numRef>
          </c:val>
          <c:shape val="box"/>
        </c:ser>
        <c:ser>
          <c:idx val="1"/>
          <c:order val="1"/>
          <c:tx>
            <c:strRef>
              <c:f>'Resumen Pag4'!$E$25</c:f>
              <c:strCache>
                <c:ptCount val="1"/>
                <c:pt idx="0">
                  <c:v>Esperado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Pag4'!$C$26:$C$29</c:f>
              <c:strCache/>
            </c:strRef>
          </c:cat>
          <c:val>
            <c:numRef>
              <c:f>'Resumen Pag4'!$E$26:$E$29</c:f>
              <c:numCache/>
            </c:numRef>
          </c:val>
          <c:shape val="box"/>
        </c:ser>
        <c:shape val="box"/>
        <c:axId val="34634477"/>
        <c:axId val="43274838"/>
      </c:bar3DChart>
      <c:catAx>
        <c:axId val="34634477"/>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200" b="1" i="0" u="none" baseline="0">
                <a:solidFill>
                  <a:srgbClr val="000000"/>
                </a:solidFill>
              </a:defRPr>
            </a:pPr>
          </a:p>
        </c:txPr>
        <c:crossAx val="43274838"/>
        <c:crosses val="autoZero"/>
        <c:auto val="1"/>
        <c:lblOffset val="100"/>
        <c:tickLblSkip val="1"/>
        <c:noMultiLvlLbl val="0"/>
      </c:catAx>
      <c:valAx>
        <c:axId val="4327483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34477"/>
        <c:crossesAt val="1"/>
        <c:crossBetween val="between"/>
        <c:dispUnits/>
      </c:valAx>
      <c:spPr>
        <a:noFill/>
        <a:ln>
          <a:noFill/>
        </a:ln>
      </c:spPr>
    </c:plotArea>
    <c:legend>
      <c:legendPos val="r"/>
      <c:layout>
        <c:manualLayout>
          <c:xMode val="edge"/>
          <c:yMode val="edge"/>
          <c:x val="0.84775"/>
          <c:y val="0.36975"/>
          <c:w val="0.14325"/>
          <c:h val="0.2362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23"/>
      <c:rotY val="20"/>
      <c:depthPercent val="100"/>
      <c:rAngAx val="1"/>
    </c:view3D>
    <c:plotArea>
      <c:layout>
        <c:manualLayout>
          <c:xMode val="edge"/>
          <c:yMode val="edge"/>
          <c:x val="0.0215"/>
          <c:y val="0.0345"/>
          <c:w val="0.7975"/>
          <c:h val="0.927"/>
        </c:manualLayout>
      </c:layout>
      <c:bar3DChart>
        <c:barDir val="bar"/>
        <c:grouping val="clustered"/>
        <c:varyColors val="0"/>
        <c:ser>
          <c:idx val="0"/>
          <c:order val="0"/>
          <c:tx>
            <c:strRef>
              <c:f>'Resumen Pag4'!$D$34</c:f>
              <c:strCache>
                <c:ptCount val="1"/>
                <c:pt idx="0">
                  <c:v>Alcanzado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Pag4'!$C$35:$C$44</c:f>
              <c:strCache/>
            </c:strRef>
          </c:cat>
          <c:val>
            <c:numRef>
              <c:f>'Resumen Pag4'!$D$35:$D$44</c:f>
              <c:numCache/>
            </c:numRef>
          </c:val>
          <c:shape val="box"/>
        </c:ser>
        <c:ser>
          <c:idx val="1"/>
          <c:order val="1"/>
          <c:tx>
            <c:strRef>
              <c:f>'Resumen Pag4'!$E$34</c:f>
              <c:strCache>
                <c:ptCount val="1"/>
                <c:pt idx="0">
                  <c:v>Esperado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Pag4'!$C$35:$C$44</c:f>
              <c:strCache/>
            </c:strRef>
          </c:cat>
          <c:val>
            <c:numRef>
              <c:f>'Resumen Pag4'!$E$35:$E$44</c:f>
              <c:numCache/>
            </c:numRef>
          </c:val>
          <c:shape val="box"/>
        </c:ser>
        <c:shape val="box"/>
        <c:axId val="53929223"/>
        <c:axId val="15600960"/>
      </c:bar3DChart>
      <c:catAx>
        <c:axId val="5392922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5600960"/>
        <c:crosses val="autoZero"/>
        <c:auto val="1"/>
        <c:lblOffset val="100"/>
        <c:tickLblSkip val="1"/>
        <c:noMultiLvlLbl val="0"/>
      </c:catAx>
      <c:valAx>
        <c:axId val="1560096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29223"/>
        <c:crossesAt val="1"/>
        <c:crossBetween val="between"/>
        <c:dispUnits/>
      </c:valAx>
      <c:spPr>
        <a:noFill/>
        <a:ln>
          <a:noFill/>
        </a:ln>
      </c:spPr>
    </c:plotArea>
    <c:legend>
      <c:legendPos val="r"/>
      <c:layout>
        <c:manualLayout>
          <c:xMode val="edge"/>
          <c:yMode val="edge"/>
          <c:x val="0.85"/>
          <c:y val="0.423"/>
          <c:w val="0.141"/>
          <c:h val="0.139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87"/>
      <c:rotY val="20"/>
      <c:depthPercent val="100"/>
      <c:rAngAx val="1"/>
    </c:view3D>
    <c:plotArea>
      <c:layout>
        <c:manualLayout>
          <c:xMode val="edge"/>
          <c:yMode val="edge"/>
          <c:x val="0.0215"/>
          <c:y val="0.048"/>
          <c:w val="0.7975"/>
          <c:h val="0.89875"/>
        </c:manualLayout>
      </c:layout>
      <c:bar3DChart>
        <c:barDir val="bar"/>
        <c:grouping val="clustered"/>
        <c:varyColors val="0"/>
        <c:ser>
          <c:idx val="0"/>
          <c:order val="0"/>
          <c:tx>
            <c:strRef>
              <c:f>'Resumen Pag4'!$D$50</c:f>
              <c:strCache>
                <c:ptCount val="1"/>
                <c:pt idx="0">
                  <c:v>Alcanzado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Pag4'!$C$51:$C$54</c:f>
              <c:strCache/>
            </c:strRef>
          </c:cat>
          <c:val>
            <c:numRef>
              <c:f>'Resumen Pag4'!$D$51:$D$54</c:f>
              <c:numCache/>
            </c:numRef>
          </c:val>
          <c:shape val="box"/>
        </c:ser>
        <c:ser>
          <c:idx val="1"/>
          <c:order val="1"/>
          <c:tx>
            <c:strRef>
              <c:f>'Resumen Pag4'!$E$50</c:f>
              <c:strCache>
                <c:ptCount val="1"/>
                <c:pt idx="0">
                  <c:v>Esperado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'Resumen Pag4'!$C$51:$C$54</c:f>
              <c:strCache/>
            </c:strRef>
          </c:cat>
          <c:val>
            <c:numRef>
              <c:f>'Resumen Pag4'!$E$51:$E$54</c:f>
              <c:numCache/>
            </c:numRef>
          </c:val>
          <c:shape val="box"/>
        </c:ser>
        <c:shape val="box"/>
        <c:axId val="6190913"/>
        <c:axId val="55718218"/>
      </c:bar3DChart>
      <c:catAx>
        <c:axId val="6190913"/>
        <c:scaling>
          <c:orientation val="minMax"/>
        </c:scaling>
        <c:axPos val="l"/>
        <c:delete val="0"/>
        <c:numFmt formatCode="General" sourceLinked="1"/>
        <c:majorTickMark val="out"/>
        <c:minorTickMark val="none"/>
        <c:tickLblPos val="nextTo"/>
        <c:spPr>
          <a:ln w="3175">
            <a:solidFill>
              <a:srgbClr val="808080"/>
            </a:solidFill>
          </a:ln>
        </c:spPr>
        <c:crossAx val="55718218"/>
        <c:crosses val="autoZero"/>
        <c:auto val="1"/>
        <c:lblOffset val="100"/>
        <c:tickLblSkip val="1"/>
        <c:noMultiLvlLbl val="0"/>
      </c:catAx>
      <c:valAx>
        <c:axId val="557182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0913"/>
        <c:crossesAt val="1"/>
        <c:crossBetween val="between"/>
        <c:dispUnits/>
      </c:valAx>
      <c:spPr>
        <a:noFill/>
        <a:ln>
          <a:noFill/>
        </a:ln>
      </c:spPr>
    </c:plotArea>
    <c:legend>
      <c:legendPos val="r"/>
      <c:layout>
        <c:manualLayout>
          <c:xMode val="edge"/>
          <c:yMode val="edge"/>
          <c:x val="0.8505"/>
          <c:y val="0.393"/>
          <c:w val="0.14075"/>
          <c:h val="0.194"/>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3.png"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180975</xdr:colOff>
      <xdr:row>51</xdr:row>
      <xdr:rowOff>0</xdr:rowOff>
    </xdr:from>
    <xdr:to>
      <xdr:col>29</xdr:col>
      <xdr:colOff>180975</xdr:colOff>
      <xdr:row>51</xdr:row>
      <xdr:rowOff>9525</xdr:rowOff>
    </xdr:to>
    <xdr:graphicFrame>
      <xdr:nvGraphicFramePr>
        <xdr:cNvPr id="1" name="Chart 2"/>
        <xdr:cNvGraphicFramePr/>
      </xdr:nvGraphicFramePr>
      <xdr:xfrm>
        <a:off x="9829800" y="11877675"/>
        <a:ext cx="0" cy="9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76200</xdr:rowOff>
    </xdr:from>
    <xdr:to>
      <xdr:col>22</xdr:col>
      <xdr:colOff>66675</xdr:colOff>
      <xdr:row>4</xdr:row>
      <xdr:rowOff>323850</xdr:rowOff>
    </xdr:to>
    <xdr:sp>
      <xdr:nvSpPr>
        <xdr:cNvPr id="2" name="Text 7"/>
        <xdr:cNvSpPr txBox="1">
          <a:spLocks noChangeArrowheads="1"/>
        </xdr:cNvSpPr>
      </xdr:nvSpPr>
      <xdr:spPr>
        <a:xfrm>
          <a:off x="0" y="1038225"/>
          <a:ext cx="5953125" cy="247650"/>
        </a:xfrm>
        <a:prstGeom prst="rect">
          <a:avLst/>
        </a:prstGeom>
        <a:no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PORTADA DEL REPORTE</a:t>
          </a:r>
        </a:p>
      </xdr:txBody>
    </xdr:sp>
    <xdr:clientData/>
  </xdr:twoCellAnchor>
  <xdr:twoCellAnchor>
    <xdr:from>
      <xdr:col>1</xdr:col>
      <xdr:colOff>9525</xdr:colOff>
      <xdr:row>0</xdr:row>
      <xdr:rowOff>9525</xdr:rowOff>
    </xdr:from>
    <xdr:to>
      <xdr:col>5</xdr:col>
      <xdr:colOff>228600</xdr:colOff>
      <xdr:row>2</xdr:row>
      <xdr:rowOff>104775</xdr:rowOff>
    </xdr:to>
    <xdr:pic>
      <xdr:nvPicPr>
        <xdr:cNvPr id="3" name="Imagen 1" descr="C:\Users\Araceli\Downloads\equidad_d...jpg"/>
        <xdr:cNvPicPr preferRelativeResize="1">
          <a:picLocks noChangeAspect="1"/>
        </xdr:cNvPicPr>
      </xdr:nvPicPr>
      <xdr:blipFill>
        <a:blip r:embed="rId2"/>
        <a:stretch>
          <a:fillRect/>
        </a:stretch>
      </xdr:blipFill>
      <xdr:spPr>
        <a:xfrm>
          <a:off x="123825" y="9525"/>
          <a:ext cx="13144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180975</xdr:colOff>
      <xdr:row>56</xdr:row>
      <xdr:rowOff>0</xdr:rowOff>
    </xdr:from>
    <xdr:to>
      <xdr:col>29</xdr:col>
      <xdr:colOff>180975</xdr:colOff>
      <xdr:row>56</xdr:row>
      <xdr:rowOff>9525</xdr:rowOff>
    </xdr:to>
    <xdr:graphicFrame>
      <xdr:nvGraphicFramePr>
        <xdr:cNvPr id="1" name="Chart 1"/>
        <xdr:cNvGraphicFramePr/>
      </xdr:nvGraphicFramePr>
      <xdr:xfrm>
        <a:off x="10629900" y="12306300"/>
        <a:ext cx="0" cy="9525"/>
      </xdr:xfrm>
      <a:graphic>
        <a:graphicData uri="http://schemas.openxmlformats.org/drawingml/2006/chart">
          <c:chart xmlns:c="http://schemas.openxmlformats.org/drawingml/2006/chart" r:id="rId1"/>
        </a:graphicData>
      </a:graphic>
    </xdr:graphicFrame>
    <xdr:clientData/>
  </xdr:twoCellAnchor>
  <xdr:twoCellAnchor editAs="oneCell">
    <xdr:from>
      <xdr:col>18</xdr:col>
      <xdr:colOff>38100</xdr:colOff>
      <xdr:row>19</xdr:row>
      <xdr:rowOff>123825</xdr:rowOff>
    </xdr:from>
    <xdr:to>
      <xdr:col>23</xdr:col>
      <xdr:colOff>9525</xdr:colOff>
      <xdr:row>25</xdr:row>
      <xdr:rowOff>190500</xdr:rowOff>
    </xdr:to>
    <xdr:pic>
      <xdr:nvPicPr>
        <xdr:cNvPr id="2" name="Imagen 16"/>
        <xdr:cNvPicPr preferRelativeResize="1">
          <a:picLocks noChangeAspect="1"/>
        </xdr:cNvPicPr>
      </xdr:nvPicPr>
      <xdr:blipFill>
        <a:blip r:embed="rId2"/>
        <a:stretch>
          <a:fillRect/>
        </a:stretch>
      </xdr:blipFill>
      <xdr:spPr>
        <a:xfrm>
          <a:off x="5581650" y="4419600"/>
          <a:ext cx="1228725" cy="1219200"/>
        </a:xfrm>
        <a:prstGeom prst="rect">
          <a:avLst/>
        </a:prstGeom>
        <a:noFill/>
        <a:ln w="9525" cmpd="sng">
          <a:noFill/>
        </a:ln>
      </xdr:spPr>
    </xdr:pic>
    <xdr:clientData/>
  </xdr:twoCellAnchor>
  <xdr:twoCellAnchor>
    <xdr:from>
      <xdr:col>1</xdr:col>
      <xdr:colOff>9525</xdr:colOff>
      <xdr:row>0</xdr:row>
      <xdr:rowOff>9525</xdr:rowOff>
    </xdr:from>
    <xdr:to>
      <xdr:col>5</xdr:col>
      <xdr:colOff>171450</xdr:colOff>
      <xdr:row>2</xdr:row>
      <xdr:rowOff>104775</xdr:rowOff>
    </xdr:to>
    <xdr:pic>
      <xdr:nvPicPr>
        <xdr:cNvPr id="3" name="Imagen 1" descr="C:\Users\Araceli\Downloads\equidad_d...jpg"/>
        <xdr:cNvPicPr preferRelativeResize="1">
          <a:picLocks noChangeAspect="1"/>
        </xdr:cNvPicPr>
      </xdr:nvPicPr>
      <xdr:blipFill>
        <a:blip r:embed="rId3"/>
        <a:stretch>
          <a:fillRect/>
        </a:stretch>
      </xdr:blipFill>
      <xdr:spPr>
        <a:xfrm>
          <a:off x="123825" y="9525"/>
          <a:ext cx="1114425"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41</xdr:row>
      <xdr:rowOff>0</xdr:rowOff>
    </xdr:from>
    <xdr:to>
      <xdr:col>13</xdr:col>
      <xdr:colOff>180975</xdr:colOff>
      <xdr:row>41</xdr:row>
      <xdr:rowOff>0</xdr:rowOff>
    </xdr:to>
    <xdr:graphicFrame>
      <xdr:nvGraphicFramePr>
        <xdr:cNvPr id="1" name="Chart 3"/>
        <xdr:cNvGraphicFramePr/>
      </xdr:nvGraphicFramePr>
      <xdr:xfrm>
        <a:off x="8220075" y="10391775"/>
        <a:ext cx="0" cy="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19050</xdr:colOff>
      <xdr:row>41</xdr:row>
      <xdr:rowOff>9525</xdr:rowOff>
    </xdr:from>
    <xdr:to>
      <xdr:col>3</xdr:col>
      <xdr:colOff>38100</xdr:colOff>
      <xdr:row>45</xdr:row>
      <xdr:rowOff>133350</xdr:rowOff>
    </xdr:to>
    <xdr:pic>
      <xdr:nvPicPr>
        <xdr:cNvPr id="2" name="Imagen 16"/>
        <xdr:cNvPicPr preferRelativeResize="1">
          <a:picLocks noChangeAspect="1"/>
        </xdr:cNvPicPr>
      </xdr:nvPicPr>
      <xdr:blipFill>
        <a:blip r:embed="rId2"/>
        <a:stretch>
          <a:fillRect/>
        </a:stretch>
      </xdr:blipFill>
      <xdr:spPr>
        <a:xfrm>
          <a:off x="133350" y="10401300"/>
          <a:ext cx="828675" cy="733425"/>
        </a:xfrm>
        <a:prstGeom prst="rect">
          <a:avLst/>
        </a:prstGeom>
        <a:noFill/>
        <a:ln w="9525" cmpd="sng">
          <a:noFill/>
        </a:ln>
      </xdr:spPr>
    </xdr:pic>
    <xdr:clientData/>
  </xdr:twoCellAnchor>
  <xdr:twoCellAnchor>
    <xdr:from>
      <xdr:col>0</xdr:col>
      <xdr:colOff>0</xdr:colOff>
      <xdr:row>0</xdr:row>
      <xdr:rowOff>9525</xdr:rowOff>
    </xdr:from>
    <xdr:to>
      <xdr:col>3</xdr:col>
      <xdr:colOff>352425</xdr:colOff>
      <xdr:row>2</xdr:row>
      <xdr:rowOff>66675</xdr:rowOff>
    </xdr:to>
    <xdr:pic>
      <xdr:nvPicPr>
        <xdr:cNvPr id="3" name="Imagen 1" descr="C:\Users\Araceli\Downloads\equidad_d...jpg"/>
        <xdr:cNvPicPr preferRelativeResize="1">
          <a:picLocks noChangeAspect="1"/>
        </xdr:cNvPicPr>
      </xdr:nvPicPr>
      <xdr:blipFill>
        <a:blip r:embed="rId3"/>
        <a:stretch>
          <a:fillRect/>
        </a:stretch>
      </xdr:blipFill>
      <xdr:spPr>
        <a:xfrm>
          <a:off x="0" y="9525"/>
          <a:ext cx="12763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58</xdr:row>
      <xdr:rowOff>0</xdr:rowOff>
    </xdr:from>
    <xdr:to>
      <xdr:col>20</xdr:col>
      <xdr:colOff>180975</xdr:colOff>
      <xdr:row>58</xdr:row>
      <xdr:rowOff>9525</xdr:rowOff>
    </xdr:to>
    <xdr:graphicFrame>
      <xdr:nvGraphicFramePr>
        <xdr:cNvPr id="1" name="Chart 2"/>
        <xdr:cNvGraphicFramePr/>
      </xdr:nvGraphicFramePr>
      <xdr:xfrm>
        <a:off x="10744200" y="13115925"/>
        <a:ext cx="0" cy="9525"/>
      </xdr:xfrm>
      <a:graphic>
        <a:graphicData uri="http://schemas.openxmlformats.org/drawingml/2006/chart">
          <c:chart xmlns:c="http://schemas.openxmlformats.org/drawingml/2006/chart" r:id="rId1"/>
        </a:graphicData>
      </a:graphic>
    </xdr:graphicFrame>
    <xdr:clientData/>
  </xdr:twoCellAnchor>
  <xdr:twoCellAnchor editAs="oneCell">
    <xdr:from>
      <xdr:col>4</xdr:col>
      <xdr:colOff>542925</xdr:colOff>
      <xdr:row>56</xdr:row>
      <xdr:rowOff>38100</xdr:rowOff>
    </xdr:from>
    <xdr:to>
      <xdr:col>9</xdr:col>
      <xdr:colOff>95250</xdr:colOff>
      <xdr:row>64</xdr:row>
      <xdr:rowOff>0</xdr:rowOff>
    </xdr:to>
    <xdr:pic>
      <xdr:nvPicPr>
        <xdr:cNvPr id="2" name="Imagen 16"/>
        <xdr:cNvPicPr preferRelativeResize="1">
          <a:picLocks noChangeAspect="1"/>
        </xdr:cNvPicPr>
      </xdr:nvPicPr>
      <xdr:blipFill>
        <a:blip r:embed="rId2"/>
        <a:stretch>
          <a:fillRect/>
        </a:stretch>
      </xdr:blipFill>
      <xdr:spPr>
        <a:xfrm>
          <a:off x="2828925" y="12696825"/>
          <a:ext cx="2000250" cy="1990725"/>
        </a:xfrm>
        <a:prstGeom prst="rect">
          <a:avLst/>
        </a:prstGeom>
        <a:noFill/>
        <a:ln w="9525" cmpd="sng">
          <a:noFill/>
        </a:ln>
      </xdr:spPr>
    </xdr:pic>
    <xdr:clientData/>
  </xdr:twoCellAnchor>
  <xdr:twoCellAnchor>
    <xdr:from>
      <xdr:col>5</xdr:col>
      <xdr:colOff>0</xdr:colOff>
      <xdr:row>15</xdr:row>
      <xdr:rowOff>9525</xdr:rowOff>
    </xdr:from>
    <xdr:to>
      <xdr:col>15</xdr:col>
      <xdr:colOff>9525</xdr:colOff>
      <xdr:row>21</xdr:row>
      <xdr:rowOff>190500</xdr:rowOff>
    </xdr:to>
    <xdr:graphicFrame>
      <xdr:nvGraphicFramePr>
        <xdr:cNvPr id="3" name="3 Gráfico"/>
        <xdr:cNvGraphicFramePr/>
      </xdr:nvGraphicFramePr>
      <xdr:xfrm>
        <a:off x="3000375" y="3028950"/>
        <a:ext cx="4362450" cy="1628775"/>
      </xdr:xfrm>
      <a:graphic>
        <a:graphicData uri="http://schemas.openxmlformats.org/drawingml/2006/chart">
          <c:chart xmlns:c="http://schemas.openxmlformats.org/drawingml/2006/chart" r:id="rId3"/>
        </a:graphicData>
      </a:graphic>
    </xdr:graphicFrame>
    <xdr:clientData/>
  </xdr:twoCellAnchor>
  <xdr:twoCellAnchor>
    <xdr:from>
      <xdr:col>5</xdr:col>
      <xdr:colOff>95250</xdr:colOff>
      <xdr:row>22</xdr:row>
      <xdr:rowOff>114300</xdr:rowOff>
    </xdr:from>
    <xdr:to>
      <xdr:col>15</xdr:col>
      <xdr:colOff>19050</xdr:colOff>
      <xdr:row>29</xdr:row>
      <xdr:rowOff>171450</xdr:rowOff>
    </xdr:to>
    <xdr:graphicFrame>
      <xdr:nvGraphicFramePr>
        <xdr:cNvPr id="4" name="4 Gráfico"/>
        <xdr:cNvGraphicFramePr/>
      </xdr:nvGraphicFramePr>
      <xdr:xfrm>
        <a:off x="3095625" y="4848225"/>
        <a:ext cx="4276725" cy="1657350"/>
      </xdr:xfrm>
      <a:graphic>
        <a:graphicData uri="http://schemas.openxmlformats.org/drawingml/2006/chart">
          <c:chart xmlns:c="http://schemas.openxmlformats.org/drawingml/2006/chart" r:id="rId4"/>
        </a:graphicData>
      </a:graphic>
    </xdr:graphicFrame>
    <xdr:clientData/>
  </xdr:twoCellAnchor>
  <xdr:twoCellAnchor>
    <xdr:from>
      <xdr:col>5</xdr:col>
      <xdr:colOff>57150</xdr:colOff>
      <xdr:row>32</xdr:row>
      <xdr:rowOff>219075</xdr:rowOff>
    </xdr:from>
    <xdr:to>
      <xdr:col>15</xdr:col>
      <xdr:colOff>47625</xdr:colOff>
      <xdr:row>44</xdr:row>
      <xdr:rowOff>66675</xdr:rowOff>
    </xdr:to>
    <xdr:graphicFrame>
      <xdr:nvGraphicFramePr>
        <xdr:cNvPr id="5" name="5 Gráfico"/>
        <xdr:cNvGraphicFramePr/>
      </xdr:nvGraphicFramePr>
      <xdr:xfrm>
        <a:off x="3057525" y="7239000"/>
        <a:ext cx="4343400" cy="2743200"/>
      </xdr:xfrm>
      <a:graphic>
        <a:graphicData uri="http://schemas.openxmlformats.org/drawingml/2006/chart">
          <c:chart xmlns:c="http://schemas.openxmlformats.org/drawingml/2006/chart" r:id="rId5"/>
        </a:graphicData>
      </a:graphic>
    </xdr:graphicFrame>
    <xdr:clientData/>
  </xdr:twoCellAnchor>
  <xdr:twoCellAnchor>
    <xdr:from>
      <xdr:col>5</xdr:col>
      <xdr:colOff>38100</xdr:colOff>
      <xdr:row>46</xdr:row>
      <xdr:rowOff>28575</xdr:rowOff>
    </xdr:from>
    <xdr:to>
      <xdr:col>15</xdr:col>
      <xdr:colOff>38100</xdr:colOff>
      <xdr:row>54</xdr:row>
      <xdr:rowOff>200025</xdr:rowOff>
    </xdr:to>
    <xdr:graphicFrame>
      <xdr:nvGraphicFramePr>
        <xdr:cNvPr id="6" name="6 Gráfico"/>
        <xdr:cNvGraphicFramePr/>
      </xdr:nvGraphicFramePr>
      <xdr:xfrm>
        <a:off x="3038475" y="10401300"/>
        <a:ext cx="4352925" cy="2000250"/>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0</xdr:row>
      <xdr:rowOff>47625</xdr:rowOff>
    </xdr:from>
    <xdr:to>
      <xdr:col>2</xdr:col>
      <xdr:colOff>790575</xdr:colOff>
      <xdr:row>2</xdr:row>
      <xdr:rowOff>47625</xdr:rowOff>
    </xdr:to>
    <xdr:pic>
      <xdr:nvPicPr>
        <xdr:cNvPr id="7" name="Imagen 1" descr="C:\Users\Araceli\Downloads\equidad_d...jpg"/>
        <xdr:cNvPicPr preferRelativeResize="1">
          <a:picLocks noChangeAspect="1"/>
        </xdr:cNvPicPr>
      </xdr:nvPicPr>
      <xdr:blipFill>
        <a:blip r:embed="rId7"/>
        <a:stretch>
          <a:fillRect/>
        </a:stretch>
      </xdr:blipFill>
      <xdr:spPr>
        <a:xfrm>
          <a:off x="190500" y="47625"/>
          <a:ext cx="1257300" cy="54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2</xdr:col>
      <xdr:colOff>9525</xdr:colOff>
      <xdr:row>3</xdr:row>
      <xdr:rowOff>9525</xdr:rowOff>
    </xdr:to>
    <xdr:pic>
      <xdr:nvPicPr>
        <xdr:cNvPr id="1" name="Imagen 1" descr="C:\Users\Araceli\Downloads\equidad_d...jpg"/>
        <xdr:cNvPicPr preferRelativeResize="1">
          <a:picLocks noChangeAspect="1"/>
        </xdr:cNvPicPr>
      </xdr:nvPicPr>
      <xdr:blipFill>
        <a:blip r:embed="rId1"/>
        <a:stretch>
          <a:fillRect/>
        </a:stretch>
      </xdr:blipFill>
      <xdr:spPr>
        <a:xfrm>
          <a:off x="161925" y="0"/>
          <a:ext cx="1190625"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66675</xdr:colOff>
      <xdr:row>3</xdr:row>
      <xdr:rowOff>133350</xdr:rowOff>
    </xdr:to>
    <xdr:pic>
      <xdr:nvPicPr>
        <xdr:cNvPr id="1" name="Imagen 1" descr="C:\Users\Araceli\Downloads\equidad_d...jpg"/>
        <xdr:cNvPicPr preferRelativeResize="1">
          <a:picLocks noChangeAspect="1"/>
        </xdr:cNvPicPr>
      </xdr:nvPicPr>
      <xdr:blipFill>
        <a:blip r:embed="rId1"/>
        <a:stretch>
          <a:fillRect/>
        </a:stretch>
      </xdr:blipFill>
      <xdr:spPr>
        <a:xfrm>
          <a:off x="0" y="0"/>
          <a:ext cx="1409700"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2</xdr:col>
      <xdr:colOff>9525</xdr:colOff>
      <xdr:row>3</xdr:row>
      <xdr:rowOff>9525</xdr:rowOff>
    </xdr:to>
    <xdr:pic>
      <xdr:nvPicPr>
        <xdr:cNvPr id="1" name="Imagen 1" descr="C:\Users\Araceli\Downloads\equidad_d...jpg"/>
        <xdr:cNvPicPr preferRelativeResize="1">
          <a:picLocks noChangeAspect="1"/>
        </xdr:cNvPicPr>
      </xdr:nvPicPr>
      <xdr:blipFill>
        <a:blip r:embed="rId1"/>
        <a:stretch>
          <a:fillRect/>
        </a:stretch>
      </xdr:blipFill>
      <xdr:spPr>
        <a:xfrm>
          <a:off x="85725" y="0"/>
          <a:ext cx="12668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56"/>
  <sheetViews>
    <sheetView tabSelected="1" zoomScalePageLayoutView="0" workbookViewId="0" topLeftCell="A1">
      <selection activeCell="AB11" sqref="AB11"/>
    </sheetView>
  </sheetViews>
  <sheetFormatPr defaultColWidth="11.421875" defaultRowHeight="12" customHeight="1"/>
  <cols>
    <col min="1" max="1" width="1.7109375" style="11" customWidth="1"/>
    <col min="2" max="3" width="3.7109375" style="4" customWidth="1"/>
    <col min="4" max="4" width="4.7109375" style="4" customWidth="1"/>
    <col min="5" max="5" width="4.28125" style="4" customWidth="1"/>
    <col min="6" max="6" width="4.140625" style="4" customWidth="1"/>
    <col min="7" max="7" width="3.7109375" style="4" customWidth="1"/>
    <col min="8" max="8" width="7.57421875" style="4" customWidth="1"/>
    <col min="9" max="14" width="3.7109375" style="4" customWidth="1"/>
    <col min="15" max="15" width="5.140625" style="4" customWidth="1"/>
    <col min="16" max="16" width="4.00390625" style="4" customWidth="1"/>
    <col min="17" max="18" width="3.7109375" style="4" customWidth="1"/>
    <col min="19" max="19" width="4.7109375" style="4" customWidth="1"/>
    <col min="20" max="23" width="3.7109375" style="4" customWidth="1"/>
    <col min="24" max="24" width="3.7109375" style="12" customWidth="1"/>
    <col min="25" max="25" width="3.28125" style="4" customWidth="1"/>
    <col min="26" max="16384" width="11.421875" style="4" customWidth="1"/>
  </cols>
  <sheetData>
    <row r="1" spans="1:26" s="85" customFormat="1" ht="36.75" customHeight="1" thickBot="1">
      <c r="A1" s="568"/>
      <c r="B1" s="569"/>
      <c r="C1" s="569"/>
      <c r="D1" s="569"/>
      <c r="E1" s="569"/>
      <c r="F1" s="569"/>
      <c r="G1" s="570"/>
      <c r="H1" s="586" t="s">
        <v>430</v>
      </c>
      <c r="I1" s="587"/>
      <c r="J1" s="587"/>
      <c r="K1" s="587"/>
      <c r="L1" s="587"/>
      <c r="M1" s="587"/>
      <c r="N1" s="587"/>
      <c r="O1" s="587"/>
      <c r="P1" s="587"/>
      <c r="Q1" s="587"/>
      <c r="R1" s="587"/>
      <c r="S1" s="591" t="s">
        <v>432</v>
      </c>
      <c r="T1" s="592"/>
      <c r="U1" s="592"/>
      <c r="V1" s="592"/>
      <c r="W1" s="592"/>
      <c r="X1" s="592"/>
      <c r="Y1" s="593"/>
      <c r="Z1" s="4"/>
    </row>
    <row r="2" spans="1:26" ht="12" customHeight="1" thickBot="1">
      <c r="A2" s="14"/>
      <c r="B2" s="77"/>
      <c r="C2" s="77"/>
      <c r="D2" s="571"/>
      <c r="E2" s="572"/>
      <c r="F2" s="87"/>
      <c r="G2" s="573"/>
      <c r="H2" s="588"/>
      <c r="I2" s="589"/>
      <c r="J2" s="589"/>
      <c r="K2" s="589"/>
      <c r="L2" s="589"/>
      <c r="M2" s="589"/>
      <c r="N2" s="589"/>
      <c r="O2" s="589"/>
      <c r="P2" s="589"/>
      <c r="Q2" s="589"/>
      <c r="R2" s="590"/>
      <c r="S2" s="591" t="s">
        <v>433</v>
      </c>
      <c r="T2" s="592"/>
      <c r="U2" s="592"/>
      <c r="V2" s="592"/>
      <c r="W2" s="592"/>
      <c r="X2" s="592"/>
      <c r="Y2" s="593"/>
      <c r="Z2" s="85"/>
    </row>
    <row r="3" spans="1:26" ht="12" customHeight="1" thickBot="1">
      <c r="A3" s="574"/>
      <c r="B3" s="575"/>
      <c r="C3" s="576"/>
      <c r="D3" s="577"/>
      <c r="E3" s="577"/>
      <c r="F3" s="578"/>
      <c r="G3" s="579"/>
      <c r="H3" s="594" t="s">
        <v>436</v>
      </c>
      <c r="I3" s="595"/>
      <c r="J3" s="595"/>
      <c r="K3" s="595"/>
      <c r="L3" s="595"/>
      <c r="M3" s="595"/>
      <c r="N3" s="595"/>
      <c r="O3" s="595"/>
      <c r="P3" s="595"/>
      <c r="Q3" s="595"/>
      <c r="R3" s="596"/>
      <c r="S3" s="591"/>
      <c r="T3" s="592"/>
      <c r="U3" s="592"/>
      <c r="V3" s="592"/>
      <c r="W3" s="592"/>
      <c r="X3" s="592"/>
      <c r="Y3" s="593"/>
      <c r="Z3" s="85"/>
    </row>
    <row r="4" ht="15" customHeight="1"/>
    <row r="5" spans="1:25" s="85" customFormat="1" ht="36.75" customHeight="1" thickBot="1">
      <c r="A5" s="95"/>
      <c r="B5" s="90"/>
      <c r="C5" s="86"/>
      <c r="D5" s="78"/>
      <c r="E5" s="78"/>
      <c r="F5" s="80"/>
      <c r="G5" s="91"/>
      <c r="H5" s="73"/>
      <c r="I5" s="80"/>
      <c r="J5" s="39"/>
      <c r="K5" s="39"/>
      <c r="L5" s="28"/>
      <c r="M5" s="87"/>
      <c r="N5" s="28"/>
      <c r="O5" s="80"/>
      <c r="P5" s="28"/>
      <c r="Q5" s="28"/>
      <c r="R5" s="28"/>
      <c r="S5" s="28"/>
      <c r="T5" s="80"/>
      <c r="U5" s="80"/>
      <c r="V5" s="74"/>
      <c r="W5" s="88"/>
      <c r="X5" s="80"/>
      <c r="Y5" s="74"/>
    </row>
    <row r="6" spans="1:25" ht="12" customHeight="1" thickBot="1" thickTop="1">
      <c r="A6" s="162"/>
      <c r="B6" s="163"/>
      <c r="C6" s="164"/>
      <c r="D6" s="164"/>
      <c r="E6" s="164"/>
      <c r="F6" s="164"/>
      <c r="G6" s="164"/>
      <c r="H6" s="164"/>
      <c r="I6" s="164"/>
      <c r="J6" s="164"/>
      <c r="K6" s="163"/>
      <c r="L6" s="163"/>
      <c r="M6" s="163"/>
      <c r="N6" s="163"/>
      <c r="O6" s="163"/>
      <c r="P6" s="163"/>
      <c r="Q6" s="163"/>
      <c r="R6" s="163"/>
      <c r="S6" s="163"/>
      <c r="T6" s="163"/>
      <c r="U6" s="163"/>
      <c r="V6" s="165"/>
      <c r="W6" s="163"/>
      <c r="X6" s="163"/>
      <c r="Y6" s="166"/>
    </row>
    <row r="7" spans="1:25" s="76" customFormat="1" ht="15.75" customHeight="1" thickBot="1">
      <c r="A7" s="648" t="s">
        <v>384</v>
      </c>
      <c r="B7" s="649"/>
      <c r="C7" s="649"/>
      <c r="D7" s="649"/>
      <c r="E7" s="649"/>
      <c r="F7" s="649"/>
      <c r="G7" s="649"/>
      <c r="H7" s="649"/>
      <c r="I7" s="649"/>
      <c r="J7" s="649"/>
      <c r="K7" s="649"/>
      <c r="L7" s="649"/>
      <c r="M7" s="649"/>
      <c r="N7" s="649"/>
      <c r="O7" s="649"/>
      <c r="P7" s="649"/>
      <c r="Q7" s="649"/>
      <c r="R7" s="649"/>
      <c r="S7" s="649"/>
      <c r="T7" s="649"/>
      <c r="U7" s="650"/>
      <c r="V7" s="655" t="s">
        <v>354</v>
      </c>
      <c r="W7" s="656"/>
      <c r="X7" s="656"/>
      <c r="Y7" s="657"/>
    </row>
    <row r="8" spans="1:25" ht="12" customHeight="1">
      <c r="A8" s="167"/>
      <c r="B8" s="89"/>
      <c r="C8" s="19"/>
      <c r="D8" s="19"/>
      <c r="E8" s="19"/>
      <c r="F8" s="19"/>
      <c r="G8" s="19"/>
      <c r="H8" s="19"/>
      <c r="I8" s="19"/>
      <c r="J8" s="15"/>
      <c r="K8" s="19"/>
      <c r="L8" s="15"/>
      <c r="M8" s="15"/>
      <c r="N8" s="72"/>
      <c r="O8" s="15"/>
      <c r="P8" s="15"/>
      <c r="Q8" s="15"/>
      <c r="R8" s="15"/>
      <c r="S8" s="15"/>
      <c r="T8" s="15"/>
      <c r="U8" s="15"/>
      <c r="V8" s="36"/>
      <c r="W8" s="651">
        <v>1</v>
      </c>
      <c r="X8" s="652"/>
      <c r="Y8" s="168"/>
    </row>
    <row r="9" spans="1:25" ht="12" customHeight="1" thickBot="1">
      <c r="A9" s="167"/>
      <c r="B9" s="15"/>
      <c r="C9" s="19"/>
      <c r="D9" s="19"/>
      <c r="E9" s="19"/>
      <c r="F9" s="19"/>
      <c r="G9" s="19"/>
      <c r="H9" s="19"/>
      <c r="I9" s="19"/>
      <c r="J9" s="15"/>
      <c r="K9" s="15"/>
      <c r="L9" s="15"/>
      <c r="M9" s="15"/>
      <c r="N9" s="15"/>
      <c r="O9" s="15"/>
      <c r="P9" s="15"/>
      <c r="Q9" s="15"/>
      <c r="R9" s="42"/>
      <c r="S9" s="42"/>
      <c r="T9" s="42"/>
      <c r="U9" s="42"/>
      <c r="V9" s="123"/>
      <c r="W9" s="653"/>
      <c r="X9" s="654"/>
      <c r="Y9" s="169"/>
    </row>
    <row r="10" spans="1:25" ht="21.75" customHeight="1" thickBot="1">
      <c r="A10" s="667" t="s">
        <v>355</v>
      </c>
      <c r="B10" s="668"/>
      <c r="C10" s="668"/>
      <c r="D10" s="668"/>
      <c r="E10" s="669"/>
      <c r="F10" s="19"/>
      <c r="G10" s="19"/>
      <c r="H10" s="19"/>
      <c r="I10" s="19"/>
      <c r="J10" s="15"/>
      <c r="K10" s="15"/>
      <c r="L10" s="15"/>
      <c r="M10" s="15"/>
      <c r="N10" s="15"/>
      <c r="O10" s="15"/>
      <c r="P10" s="15"/>
      <c r="Q10" s="15"/>
      <c r="R10" s="661" t="s">
        <v>353</v>
      </c>
      <c r="S10" s="662"/>
      <c r="T10" s="662"/>
      <c r="U10" s="663"/>
      <c r="V10" s="658" t="s">
        <v>266</v>
      </c>
      <c r="W10" s="659"/>
      <c r="X10" s="659"/>
      <c r="Y10" s="660"/>
    </row>
    <row r="11" spans="1:25" ht="23.25" customHeight="1" thickBot="1">
      <c r="A11" s="670"/>
      <c r="B11" s="671"/>
      <c r="C11" s="671"/>
      <c r="D11" s="671"/>
      <c r="E11" s="671"/>
      <c r="F11" s="671"/>
      <c r="G11" s="671"/>
      <c r="H11" s="671"/>
      <c r="I11" s="671"/>
      <c r="J11" s="671"/>
      <c r="K11" s="671"/>
      <c r="L11" s="671"/>
      <c r="M11" s="671"/>
      <c r="N11" s="671"/>
      <c r="O11" s="671"/>
      <c r="P11" s="671"/>
      <c r="Q11" s="672"/>
      <c r="R11" s="632"/>
      <c r="S11" s="633"/>
      <c r="T11" s="633"/>
      <c r="U11" s="634"/>
      <c r="V11" s="629"/>
      <c r="W11" s="630"/>
      <c r="X11" s="630"/>
      <c r="Y11" s="631"/>
    </row>
    <row r="12" spans="1:25" s="17" customFormat="1" ht="12" customHeight="1" thickBot="1" thickTop="1">
      <c r="A12" s="167"/>
      <c r="B12" s="26"/>
      <c r="C12" s="52"/>
      <c r="D12" s="52"/>
      <c r="E12" s="52"/>
      <c r="F12" s="52"/>
      <c r="G12" s="52"/>
      <c r="H12" s="52"/>
      <c r="I12" s="52"/>
      <c r="J12" s="52"/>
      <c r="K12" s="52"/>
      <c r="L12" s="15"/>
      <c r="M12" s="15"/>
      <c r="N12" s="15"/>
      <c r="O12" s="15"/>
      <c r="P12" s="55"/>
      <c r="Q12" s="15"/>
      <c r="R12" s="15"/>
      <c r="S12" s="1"/>
      <c r="T12" s="1"/>
      <c r="U12" s="15"/>
      <c r="V12" s="15"/>
      <c r="W12" s="15"/>
      <c r="X12" s="15"/>
      <c r="Y12" s="168"/>
    </row>
    <row r="13" spans="1:30" s="17" customFormat="1" ht="23.25" customHeight="1" thickBot="1">
      <c r="A13" s="664" t="s">
        <v>278</v>
      </c>
      <c r="B13" s="665"/>
      <c r="C13" s="665"/>
      <c r="D13" s="665"/>
      <c r="E13" s="666"/>
      <c r="F13" s="145"/>
      <c r="G13" s="143"/>
      <c r="H13" s="146"/>
      <c r="I13" s="641"/>
      <c r="J13" s="642"/>
      <c r="K13" s="642"/>
      <c r="L13" s="643"/>
      <c r="M13" s="147"/>
      <c r="N13" s="144"/>
      <c r="O13" s="148"/>
      <c r="P13" s="149"/>
      <c r="Q13" s="146"/>
      <c r="R13" s="641"/>
      <c r="S13" s="642"/>
      <c r="T13" s="642"/>
      <c r="U13" s="642"/>
      <c r="V13" s="642"/>
      <c r="W13" s="642"/>
      <c r="X13" s="643"/>
      <c r="Y13" s="170"/>
      <c r="AB13" s="29"/>
      <c r="AC13" s="29"/>
      <c r="AD13" s="29"/>
    </row>
    <row r="14" spans="1:30" s="17" customFormat="1" ht="23.25" customHeight="1" thickBot="1">
      <c r="A14" s="167"/>
      <c r="B14" s="138"/>
      <c r="C14" s="150"/>
      <c r="D14" s="151"/>
      <c r="E14" s="152"/>
      <c r="F14" s="145"/>
      <c r="G14" s="143"/>
      <c r="H14" s="146"/>
      <c r="I14" s="641"/>
      <c r="J14" s="642"/>
      <c r="K14" s="642"/>
      <c r="L14" s="643"/>
      <c r="M14" s="153"/>
      <c r="N14" s="71"/>
      <c r="O14" s="153"/>
      <c r="P14" s="152"/>
      <c r="Q14" s="152"/>
      <c r="R14" s="152"/>
      <c r="S14" s="154"/>
      <c r="T14" s="154"/>
      <c r="U14" s="92"/>
      <c r="V14" s="155"/>
      <c r="W14" s="152"/>
      <c r="X14" s="156"/>
      <c r="Y14" s="171"/>
      <c r="AB14" s="29"/>
      <c r="AC14" s="29"/>
      <c r="AD14" s="29"/>
    </row>
    <row r="15" spans="1:31" s="17" customFormat="1" ht="24" customHeight="1" thickBot="1">
      <c r="A15" s="172"/>
      <c r="B15" s="157"/>
      <c r="C15" s="158" t="s">
        <v>289</v>
      </c>
      <c r="D15" s="157" t="s">
        <v>289</v>
      </c>
      <c r="E15" s="157"/>
      <c r="F15" s="145"/>
      <c r="G15" s="149"/>
      <c r="H15" s="146"/>
      <c r="I15" s="157"/>
      <c r="J15" s="157"/>
      <c r="K15" s="159"/>
      <c r="L15" s="159"/>
      <c r="M15" s="159"/>
      <c r="N15" s="157"/>
      <c r="O15" s="157"/>
      <c r="P15" s="157"/>
      <c r="Q15" s="157"/>
      <c r="R15" s="157"/>
      <c r="S15" s="160"/>
      <c r="T15" s="160"/>
      <c r="U15" s="157"/>
      <c r="V15" s="161"/>
      <c r="W15" s="157"/>
      <c r="X15" s="157"/>
      <c r="Y15" s="173"/>
      <c r="Z15" s="15"/>
      <c r="AA15" s="15"/>
      <c r="AB15" s="29"/>
      <c r="AC15" s="29"/>
      <c r="AD15" s="29"/>
      <c r="AE15" s="15"/>
    </row>
    <row r="16" spans="1:31" s="17" customFormat="1" ht="7.5" customHeight="1" thickBot="1">
      <c r="A16" s="167"/>
      <c r="B16" s="29"/>
      <c r="C16" s="27"/>
      <c r="D16" s="29"/>
      <c r="E16" s="29"/>
      <c r="F16" s="29"/>
      <c r="G16" s="29"/>
      <c r="H16" s="29"/>
      <c r="I16" s="29"/>
      <c r="J16" s="29"/>
      <c r="K16" s="31"/>
      <c r="L16" s="31"/>
      <c r="M16" s="31"/>
      <c r="N16" s="29"/>
      <c r="O16" s="29"/>
      <c r="P16" s="93"/>
      <c r="Q16" s="29"/>
      <c r="R16" s="29"/>
      <c r="S16" s="1"/>
      <c r="T16" s="1"/>
      <c r="U16" s="29"/>
      <c r="V16" s="32"/>
      <c r="W16" s="29"/>
      <c r="X16" s="29"/>
      <c r="Y16" s="171"/>
      <c r="Z16" s="15"/>
      <c r="AA16" s="15"/>
      <c r="AB16" s="29"/>
      <c r="AC16" s="29"/>
      <c r="AD16" s="29"/>
      <c r="AE16" s="15"/>
    </row>
    <row r="17" spans="1:31" s="17" customFormat="1" ht="24.75" customHeight="1" thickBot="1">
      <c r="A17" s="175"/>
      <c r="B17" s="635" t="s">
        <v>350</v>
      </c>
      <c r="C17" s="636"/>
      <c r="D17" s="636"/>
      <c r="E17" s="636"/>
      <c r="F17" s="637"/>
      <c r="G17" s="637"/>
      <c r="H17" s="637"/>
      <c r="I17" s="638"/>
      <c r="J17" s="29"/>
      <c r="K17" s="29"/>
      <c r="L17" s="31"/>
      <c r="M17" s="31"/>
      <c r="N17" s="1"/>
      <c r="O17" s="1"/>
      <c r="P17" s="1"/>
      <c r="Q17" s="1"/>
      <c r="R17" s="1"/>
      <c r="S17" s="1"/>
      <c r="T17" s="1"/>
      <c r="U17" s="1"/>
      <c r="V17" s="1"/>
      <c r="W17" s="1"/>
      <c r="X17" s="1"/>
      <c r="Y17" s="180"/>
      <c r="Z17"/>
      <c r="AA17" s="15"/>
      <c r="AB17" s="29"/>
      <c r="AC17" s="29"/>
      <c r="AD17" s="29"/>
      <c r="AE17" s="15"/>
    </row>
    <row r="18" spans="1:31" s="17" customFormat="1" ht="21.75" customHeight="1" thickBot="1">
      <c r="A18" s="175"/>
      <c r="B18" s="639" t="s">
        <v>351</v>
      </c>
      <c r="C18" s="640"/>
      <c r="D18" s="640"/>
      <c r="E18" s="640"/>
      <c r="F18" s="644">
        <f>A11</f>
        <v>0</v>
      </c>
      <c r="G18" s="645"/>
      <c r="H18" s="645"/>
      <c r="I18" s="645"/>
      <c r="J18" s="645"/>
      <c r="K18" s="645"/>
      <c r="L18" s="645"/>
      <c r="M18" s="645"/>
      <c r="N18" s="645"/>
      <c r="O18" s="645"/>
      <c r="P18" s="645"/>
      <c r="Q18" s="645"/>
      <c r="R18" s="645"/>
      <c r="S18" s="645"/>
      <c r="T18" s="645"/>
      <c r="U18" s="645"/>
      <c r="V18" s="645"/>
      <c r="W18" s="645"/>
      <c r="X18" s="646"/>
      <c r="Y18" s="180"/>
      <c r="Z18"/>
      <c r="AA18" s="15"/>
      <c r="AB18" s="29"/>
      <c r="AC18" s="29"/>
      <c r="AD18" s="29"/>
      <c r="AE18" s="15"/>
    </row>
    <row r="19" spans="1:31" s="17" customFormat="1" ht="24" customHeight="1" thickBot="1">
      <c r="A19" s="175"/>
      <c r="B19" s="639" t="s">
        <v>365</v>
      </c>
      <c r="C19" s="640"/>
      <c r="D19" s="640"/>
      <c r="E19" s="647"/>
      <c r="F19" s="616"/>
      <c r="G19" s="617"/>
      <c r="H19" s="617"/>
      <c r="I19" s="617"/>
      <c r="J19" s="617"/>
      <c r="K19" s="617"/>
      <c r="L19" s="617"/>
      <c r="M19" s="617"/>
      <c r="N19" s="617"/>
      <c r="O19" s="617"/>
      <c r="P19" s="617"/>
      <c r="Q19" s="617"/>
      <c r="R19" s="617"/>
      <c r="S19" s="617"/>
      <c r="T19" s="617"/>
      <c r="U19" s="617"/>
      <c r="V19" s="617"/>
      <c r="W19" s="617"/>
      <c r="X19" s="618"/>
      <c r="Y19" s="180"/>
      <c r="Z19"/>
      <c r="AA19" s="15"/>
      <c r="AB19" s="29"/>
      <c r="AC19" s="29"/>
      <c r="AD19" s="29"/>
      <c r="AE19" s="15"/>
    </row>
    <row r="20" spans="1:31" s="17" customFormat="1" ht="22.5" customHeight="1" thickBot="1">
      <c r="A20" s="175"/>
      <c r="B20" s="607"/>
      <c r="C20" s="608"/>
      <c r="D20" s="608"/>
      <c r="E20" s="609"/>
      <c r="F20" s="619"/>
      <c r="G20" s="620"/>
      <c r="H20" s="620"/>
      <c r="I20" s="620"/>
      <c r="J20" s="620"/>
      <c r="K20" s="620"/>
      <c r="L20" s="620"/>
      <c r="M20" s="620"/>
      <c r="N20" s="620"/>
      <c r="O20" s="620"/>
      <c r="P20" s="620"/>
      <c r="Q20" s="620"/>
      <c r="R20" s="620"/>
      <c r="S20" s="620"/>
      <c r="T20" s="620"/>
      <c r="U20" s="620"/>
      <c r="V20" s="620"/>
      <c r="W20" s="620"/>
      <c r="X20" s="621"/>
      <c r="Y20" s="180"/>
      <c r="Z20"/>
      <c r="AA20" s="15"/>
      <c r="AB20" s="29"/>
      <c r="AC20" s="29"/>
      <c r="AD20" s="29"/>
      <c r="AE20" s="15"/>
    </row>
    <row r="21" spans="1:31" s="17" customFormat="1" ht="23.25" customHeight="1" thickBot="1">
      <c r="A21" s="175"/>
      <c r="B21" s="613" t="s">
        <v>352</v>
      </c>
      <c r="C21" s="614"/>
      <c r="D21" s="614"/>
      <c r="E21" s="615"/>
      <c r="F21" s="626"/>
      <c r="G21" s="627"/>
      <c r="H21" s="627"/>
      <c r="I21" s="628"/>
      <c r="J21" s="626"/>
      <c r="K21" s="627"/>
      <c r="L21" s="627"/>
      <c r="M21" s="627"/>
      <c r="N21" s="628"/>
      <c r="O21" s="1"/>
      <c r="P21" s="1"/>
      <c r="Q21" s="1"/>
      <c r="R21" s="1"/>
      <c r="S21" s="1"/>
      <c r="T21" s="1"/>
      <c r="U21" s="1"/>
      <c r="V21" s="1"/>
      <c r="W21" s="1"/>
      <c r="X21" s="1"/>
      <c r="Y21" s="180"/>
      <c r="Z21"/>
      <c r="AA21" s="15"/>
      <c r="AB21" s="29"/>
      <c r="AC21" s="29"/>
      <c r="AD21" s="29"/>
      <c r="AE21" s="15"/>
    </row>
    <row r="22" spans="1:31" ht="24" customHeight="1" thickBot="1">
      <c r="A22" s="182"/>
      <c r="B22" s="677" t="s">
        <v>362</v>
      </c>
      <c r="C22" s="678"/>
      <c r="D22" s="678"/>
      <c r="E22" s="678"/>
      <c r="F22" s="679"/>
      <c r="G22" s="680"/>
      <c r="H22" s="681"/>
      <c r="I22" s="681"/>
      <c r="J22" s="681"/>
      <c r="K22" s="681"/>
      <c r="L22" s="681"/>
      <c r="M22" s="681"/>
      <c r="N22" s="681"/>
      <c r="O22" s="681"/>
      <c r="P22" s="681"/>
      <c r="Q22" s="681"/>
      <c r="R22" s="681"/>
      <c r="S22" s="681"/>
      <c r="T22" s="681"/>
      <c r="U22" s="681"/>
      <c r="V22" s="681"/>
      <c r="W22" s="681"/>
      <c r="X22" s="682"/>
      <c r="Y22" s="180"/>
      <c r="Z22" s="6"/>
      <c r="AA22" s="6"/>
      <c r="AB22" s="3"/>
      <c r="AC22" s="3"/>
      <c r="AD22" s="3"/>
      <c r="AE22" s="6"/>
    </row>
    <row r="23" spans="1:31" ht="27.75" customHeight="1" thickBot="1">
      <c r="A23" s="181"/>
      <c r="B23" s="677" t="s">
        <v>363</v>
      </c>
      <c r="C23" s="678"/>
      <c r="D23" s="678"/>
      <c r="E23" s="678"/>
      <c r="F23" s="679"/>
      <c r="G23" s="313"/>
      <c r="H23" s="314"/>
      <c r="I23" s="314"/>
      <c r="J23" s="314"/>
      <c r="K23" s="314"/>
      <c r="L23" s="314"/>
      <c r="M23" s="314"/>
      <c r="N23" s="314"/>
      <c r="O23" s="314"/>
      <c r="P23" s="314"/>
      <c r="Q23" s="314"/>
      <c r="R23" s="314"/>
      <c r="S23" s="314"/>
      <c r="T23" s="314"/>
      <c r="U23" s="314"/>
      <c r="V23" s="314"/>
      <c r="W23" s="314"/>
      <c r="X23" s="315"/>
      <c r="Y23" s="180"/>
      <c r="Z23" s="6"/>
      <c r="AA23" s="6"/>
      <c r="AB23" s="3"/>
      <c r="AC23" s="3"/>
      <c r="AD23" s="3"/>
      <c r="AE23" s="6"/>
    </row>
    <row r="24" spans="1:31" ht="26.25" customHeight="1" thickBot="1">
      <c r="A24" s="181"/>
      <c r="B24" s="677" t="s">
        <v>364</v>
      </c>
      <c r="C24" s="678"/>
      <c r="D24" s="678"/>
      <c r="E24" s="678"/>
      <c r="F24" s="679"/>
      <c r="G24" s="313"/>
      <c r="H24" s="314"/>
      <c r="I24" s="314"/>
      <c r="J24" s="314"/>
      <c r="K24" s="314"/>
      <c r="L24" s="314"/>
      <c r="M24" s="314"/>
      <c r="N24" s="314"/>
      <c r="O24" s="314"/>
      <c r="P24" s="314"/>
      <c r="Q24" s="314"/>
      <c r="R24" s="314"/>
      <c r="S24" s="314"/>
      <c r="T24" s="314"/>
      <c r="U24" s="314"/>
      <c r="V24" s="314"/>
      <c r="W24" s="314"/>
      <c r="X24" s="315"/>
      <c r="Y24" s="180"/>
      <c r="Z24" s="6"/>
      <c r="AA24" s="6"/>
      <c r="AB24" s="3"/>
      <c r="AC24" s="3"/>
      <c r="AD24" s="3"/>
      <c r="AE24" s="6"/>
    </row>
    <row r="25" spans="1:31" ht="15" customHeight="1" thickBot="1">
      <c r="A25" s="184"/>
      <c r="B25" s="185"/>
      <c r="C25" s="185"/>
      <c r="D25" s="185"/>
      <c r="E25" s="185"/>
      <c r="F25" s="185"/>
      <c r="G25" s="186"/>
      <c r="H25" s="186"/>
      <c r="I25" s="186"/>
      <c r="J25" s="186"/>
      <c r="K25" s="186"/>
      <c r="L25" s="186"/>
      <c r="M25" s="186"/>
      <c r="N25" s="186"/>
      <c r="O25" s="186"/>
      <c r="P25" s="186"/>
      <c r="Q25" s="186"/>
      <c r="R25" s="186"/>
      <c r="S25" s="186"/>
      <c r="T25" s="186"/>
      <c r="U25" s="186"/>
      <c r="V25" s="186"/>
      <c r="W25" s="186"/>
      <c r="X25" s="186"/>
      <c r="Y25" s="187"/>
      <c r="Z25" s="6"/>
      <c r="AA25" s="6"/>
      <c r="AB25" s="3"/>
      <c r="AC25" s="3"/>
      <c r="AD25" s="3"/>
      <c r="AE25" s="6"/>
    </row>
    <row r="26" spans="1:31" ht="11.25" customHeight="1" thickBot="1" thickTop="1">
      <c r="A26" s="188"/>
      <c r="B26" s="189"/>
      <c r="C26" s="189"/>
      <c r="D26" s="189"/>
      <c r="E26" s="189"/>
      <c r="F26" s="189"/>
      <c r="G26" s="189"/>
      <c r="H26" s="189"/>
      <c r="I26" s="189"/>
      <c r="J26" s="189"/>
      <c r="K26" s="189"/>
      <c r="L26" s="189"/>
      <c r="M26" s="190"/>
      <c r="N26" s="190"/>
      <c r="O26" s="189"/>
      <c r="P26" s="189"/>
      <c r="Q26" s="189"/>
      <c r="R26" s="189"/>
      <c r="S26" s="189"/>
      <c r="T26" s="189"/>
      <c r="U26" s="189"/>
      <c r="V26" s="189"/>
      <c r="W26" s="190"/>
      <c r="X26" s="190"/>
      <c r="Y26" s="191"/>
      <c r="Z26" s="6"/>
      <c r="AA26" s="6"/>
      <c r="AB26" s="3"/>
      <c r="AC26" s="3"/>
      <c r="AD26" s="3"/>
      <c r="AE26" s="6"/>
    </row>
    <row r="27" spans="1:31" ht="28.5" customHeight="1" thickBot="1">
      <c r="A27" s="167"/>
      <c r="B27" s="610" t="s">
        <v>358</v>
      </c>
      <c r="C27" s="611"/>
      <c r="D27" s="611"/>
      <c r="E27" s="612"/>
      <c r="F27" s="624" t="s">
        <v>360</v>
      </c>
      <c r="G27" s="625"/>
      <c r="H27" s="624" t="s">
        <v>361</v>
      </c>
      <c r="I27" s="625"/>
      <c r="J27" s="31"/>
      <c r="K27" s="31"/>
      <c r="L27" s="6"/>
      <c r="M27" s="1"/>
      <c r="N27" s="6"/>
      <c r="O27" s="6"/>
      <c r="P27" s="6"/>
      <c r="Q27" s="6"/>
      <c r="R27" s="6"/>
      <c r="S27" s="6"/>
      <c r="T27" s="6"/>
      <c r="U27" s="6"/>
      <c r="V27" s="6"/>
      <c r="W27" s="6"/>
      <c r="X27" s="10"/>
      <c r="Y27" s="183"/>
      <c r="Z27" s="6"/>
      <c r="AA27" s="6"/>
      <c r="AB27" s="6"/>
      <c r="AC27" s="6"/>
      <c r="AD27" s="6"/>
      <c r="AE27" s="6"/>
    </row>
    <row r="28" spans="1:31" s="17" customFormat="1" ht="21" customHeight="1" thickBot="1">
      <c r="A28" s="182"/>
      <c r="B28" s="599" t="s">
        <v>356</v>
      </c>
      <c r="C28" s="600"/>
      <c r="D28" s="600"/>
      <c r="E28" s="601"/>
      <c r="F28" s="622">
        <v>0</v>
      </c>
      <c r="G28" s="623"/>
      <c r="H28" s="673" t="e">
        <f>F28/F30</f>
        <v>#DIV/0!</v>
      </c>
      <c r="I28" s="674"/>
      <c r="J28" s="1"/>
      <c r="K28" s="1"/>
      <c r="L28" s="1"/>
      <c r="M28" s="1"/>
      <c r="N28" s="1"/>
      <c r="O28" s="1"/>
      <c r="P28" s="1"/>
      <c r="Q28" s="1"/>
      <c r="R28" s="1"/>
      <c r="S28" s="1"/>
      <c r="T28" s="1"/>
      <c r="U28" s="1"/>
      <c r="V28" s="1"/>
      <c r="W28" s="1"/>
      <c r="X28" s="1"/>
      <c r="Y28" s="180"/>
      <c r="Z28" s="15"/>
      <c r="AA28" s="15"/>
      <c r="AB28" s="15"/>
      <c r="AC28" s="15"/>
      <c r="AD28" s="15"/>
      <c r="AE28" s="15"/>
    </row>
    <row r="29" spans="1:31" s="17" customFormat="1" ht="23.25" customHeight="1" thickBot="1">
      <c r="A29" s="182"/>
      <c r="B29" s="599" t="s">
        <v>357</v>
      </c>
      <c r="C29" s="600"/>
      <c r="D29" s="600"/>
      <c r="E29" s="601"/>
      <c r="F29" s="622">
        <v>0</v>
      </c>
      <c r="G29" s="623"/>
      <c r="H29" s="673" t="e">
        <f>F29/F30</f>
        <v>#DIV/0!</v>
      </c>
      <c r="I29" s="674"/>
      <c r="J29" s="15"/>
      <c r="K29" s="15"/>
      <c r="L29" s="15"/>
      <c r="M29" s="15"/>
      <c r="N29" s="15"/>
      <c r="O29" s="15"/>
      <c r="P29" s="15"/>
      <c r="Q29" s="15"/>
      <c r="R29" s="15"/>
      <c r="S29" s="15"/>
      <c r="T29" s="15"/>
      <c r="U29" s="15"/>
      <c r="V29" s="15"/>
      <c r="W29" s="15"/>
      <c r="X29" s="15"/>
      <c r="Y29" s="168"/>
      <c r="AA29" s="304"/>
      <c r="AB29" s="15"/>
      <c r="AC29" s="15"/>
      <c r="AD29" s="15"/>
      <c r="AE29" s="15"/>
    </row>
    <row r="30" spans="1:31" ht="21" customHeight="1" thickBot="1">
      <c r="A30" s="182"/>
      <c r="B30" s="599" t="s">
        <v>359</v>
      </c>
      <c r="C30" s="600"/>
      <c r="D30" s="600"/>
      <c r="E30" s="601"/>
      <c r="F30" s="622">
        <f>SUM(F28:G29)</f>
        <v>0</v>
      </c>
      <c r="G30" s="623"/>
      <c r="H30" s="675" t="e">
        <f>H28+H29</f>
        <v>#DIV/0!</v>
      </c>
      <c r="I30" s="676"/>
      <c r="J30" s="6"/>
      <c r="K30" s="6"/>
      <c r="L30" s="6"/>
      <c r="M30" s="6"/>
      <c r="N30" s="6"/>
      <c r="O30" s="6"/>
      <c r="P30" s="6"/>
      <c r="Q30" s="6"/>
      <c r="R30" s="6"/>
      <c r="S30" s="6"/>
      <c r="T30" s="6"/>
      <c r="U30" s="6"/>
      <c r="V30" s="6"/>
      <c r="W30" s="6"/>
      <c r="X30" s="10"/>
      <c r="Y30" s="183"/>
      <c r="AA30" s="6"/>
      <c r="AB30" s="6"/>
      <c r="AC30" s="6"/>
      <c r="AD30" s="6"/>
      <c r="AE30" s="6"/>
    </row>
    <row r="31" spans="1:31" s="17" customFormat="1" ht="7.5" customHeight="1" thickBot="1">
      <c r="A31" s="192"/>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9"/>
      <c r="AA31" s="15"/>
      <c r="AB31" s="15"/>
      <c r="AC31" s="15"/>
      <c r="AD31" s="15"/>
      <c r="AE31" s="15"/>
    </row>
    <row r="32" spans="1:31" s="17" customFormat="1" ht="12" customHeight="1" thickBot="1" thickTop="1">
      <c r="A32" s="19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6"/>
      <c r="AA32" s="15"/>
      <c r="AB32" s="15"/>
      <c r="AC32" s="15"/>
      <c r="AD32" s="15"/>
      <c r="AE32" s="15"/>
    </row>
    <row r="33" spans="1:31" s="17" customFormat="1" ht="21.75" customHeight="1" thickBot="1">
      <c r="A33" s="182"/>
      <c r="B33" s="599" t="s">
        <v>366</v>
      </c>
      <c r="C33" s="600"/>
      <c r="D33" s="600"/>
      <c r="E33" s="600"/>
      <c r="F33" s="600"/>
      <c r="G33" s="600"/>
      <c r="H33" s="601"/>
      <c r="I33" s="602"/>
      <c r="J33" s="603"/>
      <c r="K33" s="597"/>
      <c r="L33" s="598"/>
      <c r="M33" s="597"/>
      <c r="N33" s="598"/>
      <c r="O33" s="326"/>
      <c r="P33" s="326"/>
      <c r="Q33" s="326"/>
      <c r="R33" s="326"/>
      <c r="S33" s="326"/>
      <c r="T33" s="326"/>
      <c r="U33" s="326"/>
      <c r="V33" s="326"/>
      <c r="W33" s="326"/>
      <c r="X33" s="326"/>
      <c r="Y33" s="327"/>
      <c r="AA33" s="15"/>
      <c r="AB33" s="15"/>
      <c r="AC33" s="15"/>
      <c r="AD33" s="15"/>
      <c r="AE33" s="15"/>
    </row>
    <row r="34" spans="1:31" s="17" customFormat="1" ht="18.75" customHeight="1" thickBot="1">
      <c r="A34" s="182"/>
      <c r="B34" s="604" t="s">
        <v>367</v>
      </c>
      <c r="C34" s="605"/>
      <c r="D34" s="605"/>
      <c r="E34" s="605"/>
      <c r="F34" s="606"/>
      <c r="G34" s="323"/>
      <c r="H34" s="324"/>
      <c r="I34" s="324"/>
      <c r="J34" s="324"/>
      <c r="K34" s="324"/>
      <c r="L34" s="324"/>
      <c r="M34" s="324"/>
      <c r="N34" s="324"/>
      <c r="O34" s="324"/>
      <c r="P34" s="324"/>
      <c r="Q34" s="324"/>
      <c r="R34" s="324"/>
      <c r="S34" s="324"/>
      <c r="T34" s="324"/>
      <c r="U34" s="324"/>
      <c r="V34" s="324"/>
      <c r="W34" s="324"/>
      <c r="X34" s="324"/>
      <c r="Y34" s="325"/>
      <c r="AA34" s="15"/>
      <c r="AB34" s="15"/>
      <c r="AC34" s="15"/>
      <c r="AD34" s="15"/>
      <c r="AE34" s="15"/>
    </row>
    <row r="35" spans="1:31" s="17" customFormat="1" ht="22.5" customHeight="1" thickBot="1">
      <c r="A35" s="182"/>
      <c r="B35" s="599" t="s">
        <v>368</v>
      </c>
      <c r="C35" s="600"/>
      <c r="D35" s="600"/>
      <c r="E35" s="600"/>
      <c r="F35" s="601"/>
      <c r="G35" s="316"/>
      <c r="H35" s="317"/>
      <c r="I35" s="317"/>
      <c r="J35" s="317"/>
      <c r="K35" s="317"/>
      <c r="L35" s="317"/>
      <c r="M35" s="317"/>
      <c r="N35" s="317"/>
      <c r="O35" s="317"/>
      <c r="P35" s="317"/>
      <c r="Q35" s="317"/>
      <c r="R35" s="317"/>
      <c r="S35" s="317"/>
      <c r="T35" s="317"/>
      <c r="U35" s="317"/>
      <c r="V35" s="317"/>
      <c r="W35" s="317"/>
      <c r="X35" s="317"/>
      <c r="Y35" s="318"/>
      <c r="Z35" s="15"/>
      <c r="AA35" s="15"/>
      <c r="AB35" s="15"/>
      <c r="AC35" s="15"/>
      <c r="AD35" s="15"/>
      <c r="AE35" s="15"/>
    </row>
    <row r="36" spans="1:31" s="17" customFormat="1" ht="23.25" customHeight="1" thickBot="1">
      <c r="A36" s="182"/>
      <c r="B36" s="599" t="s">
        <v>369</v>
      </c>
      <c r="C36" s="600"/>
      <c r="D36" s="600"/>
      <c r="E36" s="600"/>
      <c r="F36" s="601"/>
      <c r="G36" s="319"/>
      <c r="H36" s="320"/>
      <c r="I36" s="320"/>
      <c r="J36" s="320"/>
      <c r="K36" s="320"/>
      <c r="L36" s="320"/>
      <c r="M36" s="320"/>
      <c r="N36" s="320"/>
      <c r="O36" s="320"/>
      <c r="P36" s="320"/>
      <c r="Q36" s="320"/>
      <c r="R36" s="320"/>
      <c r="S36" s="320"/>
      <c r="T36" s="320"/>
      <c r="U36" s="320"/>
      <c r="V36" s="320"/>
      <c r="W36" s="320"/>
      <c r="X36" s="320"/>
      <c r="Y36" s="321"/>
      <c r="Z36" s="15"/>
      <c r="AA36" s="15"/>
      <c r="AB36" s="15"/>
      <c r="AC36" s="15"/>
      <c r="AD36" s="15"/>
      <c r="AE36" s="15"/>
    </row>
    <row r="37" spans="1:31" s="17" customFormat="1" ht="12" customHeight="1" thickBot="1">
      <c r="A37" s="192"/>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87"/>
      <c r="Z37" s="15"/>
      <c r="AA37" s="15"/>
      <c r="AB37" s="15"/>
      <c r="AC37" s="15"/>
      <c r="AD37" s="15"/>
      <c r="AE37" s="15"/>
    </row>
    <row r="38" spans="1:31" s="17" customFormat="1" ht="20.25" customHeight="1" thickBot="1" thickTop="1">
      <c r="A38" s="193"/>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1"/>
      <c r="Z38" s="15"/>
      <c r="AA38" s="15"/>
      <c r="AB38" s="15"/>
      <c r="AC38" s="15"/>
      <c r="AD38" s="15"/>
      <c r="AE38" s="15"/>
    </row>
    <row r="39" spans="1:31" s="17" customFormat="1" ht="21.75" customHeight="1" thickBot="1">
      <c r="A39" s="182"/>
      <c r="B39" s="635" t="s">
        <v>370</v>
      </c>
      <c r="C39" s="636"/>
      <c r="D39" s="636"/>
      <c r="E39" s="636"/>
      <c r="F39" s="636"/>
      <c r="G39" s="636"/>
      <c r="H39" s="636"/>
      <c r="I39" s="684"/>
      <c r="J39" s="1"/>
      <c r="K39" s="1"/>
      <c r="L39" s="1"/>
      <c r="M39" s="1"/>
      <c r="N39" s="1"/>
      <c r="O39" s="1"/>
      <c r="P39" s="1"/>
      <c r="Q39" s="1"/>
      <c r="R39" s="1"/>
      <c r="S39" s="1"/>
      <c r="T39" s="1"/>
      <c r="U39" s="1"/>
      <c r="V39" s="1"/>
      <c r="W39" s="1"/>
      <c r="X39" s="1"/>
      <c r="Y39" s="180"/>
      <c r="Z39" s="65"/>
      <c r="AA39" s="65"/>
      <c r="AB39" s="65"/>
      <c r="AC39" s="65"/>
      <c r="AD39" s="65"/>
      <c r="AE39" s="15"/>
    </row>
    <row r="40" spans="1:31" s="17" customFormat="1" ht="12" customHeight="1">
      <c r="A40" s="182"/>
      <c r="B40" s="1"/>
      <c r="C40" s="1"/>
      <c r="D40" s="1"/>
      <c r="E40" s="1"/>
      <c r="F40" s="1"/>
      <c r="G40" s="1"/>
      <c r="H40" s="1"/>
      <c r="I40" s="1"/>
      <c r="J40" s="1"/>
      <c r="K40" s="1"/>
      <c r="L40" s="1"/>
      <c r="M40" s="1"/>
      <c r="N40" s="1"/>
      <c r="O40" s="1"/>
      <c r="P40" s="1"/>
      <c r="Q40" s="1"/>
      <c r="R40" s="1"/>
      <c r="S40" s="1"/>
      <c r="T40" s="1"/>
      <c r="U40" s="1"/>
      <c r="V40" s="1"/>
      <c r="W40" s="1"/>
      <c r="X40" s="1"/>
      <c r="Y40" s="180"/>
      <c r="Z40" s="65"/>
      <c r="AA40" s="65"/>
      <c r="AB40" s="65"/>
      <c r="AC40" s="65"/>
      <c r="AD40" s="65"/>
      <c r="AE40" s="15"/>
    </row>
    <row r="41" spans="1:31" s="17" customFormat="1" ht="18" customHeight="1">
      <c r="A41" s="182"/>
      <c r="B41" s="683"/>
      <c r="C41" s="683"/>
      <c r="D41" s="683"/>
      <c r="E41" s="683"/>
      <c r="F41" s="683"/>
      <c r="G41" s="683"/>
      <c r="H41" s="683"/>
      <c r="I41" s="683"/>
      <c r="J41" s="683"/>
      <c r="K41" s="683"/>
      <c r="L41" s="683"/>
      <c r="M41" s="683"/>
      <c r="N41" s="683"/>
      <c r="O41" s="683"/>
      <c r="P41" s="683"/>
      <c r="Q41" s="683"/>
      <c r="R41" s="683"/>
      <c r="S41" s="683"/>
      <c r="T41" s="683"/>
      <c r="U41" s="683"/>
      <c r="V41" s="683"/>
      <c r="W41" s="683"/>
      <c r="X41" s="683"/>
      <c r="Y41" s="180"/>
      <c r="Z41" s="65"/>
      <c r="AA41" s="65"/>
      <c r="AB41" s="65"/>
      <c r="AC41" s="65"/>
      <c r="AD41" s="65"/>
      <c r="AE41" s="15"/>
    </row>
    <row r="42" spans="1:31" s="17" customFormat="1" ht="15.75" customHeight="1">
      <c r="A42" s="167"/>
      <c r="B42" s="683"/>
      <c r="C42" s="683"/>
      <c r="D42" s="683"/>
      <c r="E42" s="683"/>
      <c r="F42" s="683"/>
      <c r="G42" s="683"/>
      <c r="H42" s="683"/>
      <c r="I42" s="683"/>
      <c r="J42" s="683"/>
      <c r="K42" s="683"/>
      <c r="L42" s="683"/>
      <c r="M42" s="683"/>
      <c r="N42" s="683"/>
      <c r="O42" s="683"/>
      <c r="P42" s="683"/>
      <c r="Q42" s="683"/>
      <c r="R42" s="683"/>
      <c r="S42" s="683"/>
      <c r="T42" s="683"/>
      <c r="U42" s="683"/>
      <c r="V42" s="683"/>
      <c r="W42" s="683"/>
      <c r="X42" s="683"/>
      <c r="Y42" s="180"/>
      <c r="Z42" s="15"/>
      <c r="AA42" s="15"/>
      <c r="AB42" s="15"/>
      <c r="AC42" s="31"/>
      <c r="AD42" s="31"/>
      <c r="AE42" s="15"/>
    </row>
    <row r="43" spans="1:31" s="17" customFormat="1" ht="12" customHeight="1">
      <c r="A43" s="167"/>
      <c r="B43" s="683"/>
      <c r="C43" s="683"/>
      <c r="D43" s="683"/>
      <c r="E43" s="683"/>
      <c r="F43" s="683"/>
      <c r="G43" s="683"/>
      <c r="H43" s="683"/>
      <c r="I43" s="683"/>
      <c r="J43" s="683"/>
      <c r="K43" s="683"/>
      <c r="L43" s="683"/>
      <c r="M43" s="683"/>
      <c r="N43" s="683"/>
      <c r="O43" s="683"/>
      <c r="P43" s="683"/>
      <c r="Q43" s="683"/>
      <c r="R43" s="683"/>
      <c r="S43" s="683"/>
      <c r="T43" s="683"/>
      <c r="U43" s="683"/>
      <c r="V43" s="683"/>
      <c r="W43" s="683"/>
      <c r="X43" s="683"/>
      <c r="Y43" s="180"/>
      <c r="Z43" s="15"/>
      <c r="AA43" s="15"/>
      <c r="AB43" s="15"/>
      <c r="AC43" s="15"/>
      <c r="AD43" s="15"/>
      <c r="AE43" s="15"/>
    </row>
    <row r="44" spans="1:31" s="17" customFormat="1" ht="12" customHeight="1">
      <c r="A44" s="167"/>
      <c r="B44" s="683"/>
      <c r="C44" s="683"/>
      <c r="D44" s="683"/>
      <c r="E44" s="683"/>
      <c r="F44" s="683"/>
      <c r="G44" s="683"/>
      <c r="H44" s="683"/>
      <c r="I44" s="683"/>
      <c r="J44" s="683"/>
      <c r="K44" s="683"/>
      <c r="L44" s="683"/>
      <c r="M44" s="683"/>
      <c r="N44" s="683"/>
      <c r="O44" s="683"/>
      <c r="P44" s="683"/>
      <c r="Q44" s="683"/>
      <c r="R44" s="683"/>
      <c r="S44" s="683"/>
      <c r="T44" s="683"/>
      <c r="U44" s="683"/>
      <c r="V44" s="683"/>
      <c r="W44" s="683"/>
      <c r="X44" s="683"/>
      <c r="Y44" s="180"/>
      <c r="Z44" s="15"/>
      <c r="AA44" s="15"/>
      <c r="AB44" s="15"/>
      <c r="AC44" s="15"/>
      <c r="AD44" s="15"/>
      <c r="AE44" s="15"/>
    </row>
    <row r="45" spans="1:31" ht="15" customHeight="1">
      <c r="A45" s="167"/>
      <c r="B45" s="683"/>
      <c r="C45" s="683"/>
      <c r="D45" s="683"/>
      <c r="E45" s="683"/>
      <c r="F45" s="683"/>
      <c r="G45" s="683"/>
      <c r="H45" s="683"/>
      <c r="I45" s="683"/>
      <c r="J45" s="683"/>
      <c r="K45" s="683"/>
      <c r="L45" s="683"/>
      <c r="M45" s="683"/>
      <c r="N45" s="683"/>
      <c r="O45" s="683"/>
      <c r="P45" s="683"/>
      <c r="Q45" s="683"/>
      <c r="R45" s="683"/>
      <c r="S45" s="683"/>
      <c r="T45" s="683"/>
      <c r="U45" s="683"/>
      <c r="V45" s="683"/>
      <c r="W45" s="683"/>
      <c r="X45" s="683"/>
      <c r="Y45" s="180"/>
      <c r="Z45" s="6"/>
      <c r="AA45" s="6"/>
      <c r="AB45" s="6"/>
      <c r="AC45" s="6"/>
      <c r="AD45" s="6"/>
      <c r="AE45" s="6"/>
    </row>
    <row r="46" spans="1:25" s="17" customFormat="1" ht="17.25" customHeight="1" thickBot="1">
      <c r="A46" s="177"/>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87"/>
    </row>
    <row r="47" spans="1:26" ht="12" customHeight="1" thickTop="1">
      <c r="A47"/>
      <c r="B47"/>
      <c r="C47"/>
      <c r="D47"/>
      <c r="E47"/>
      <c r="F47"/>
      <c r="G47"/>
      <c r="H47"/>
      <c r="I47"/>
      <c r="J47"/>
      <c r="K47"/>
      <c r="L47"/>
      <c r="M47"/>
      <c r="N47"/>
      <c r="O47"/>
      <c r="P47"/>
      <c r="Q47"/>
      <c r="R47"/>
      <c r="S47"/>
      <c r="T47"/>
      <c r="U47"/>
      <c r="V47"/>
      <c r="W47"/>
      <c r="X47"/>
      <c r="Y47"/>
      <c r="Z47"/>
    </row>
    <row r="48" spans="1:26" s="17" customFormat="1" ht="12" customHeight="1">
      <c r="A48"/>
      <c r="B48"/>
      <c r="C48"/>
      <c r="D48"/>
      <c r="E48"/>
      <c r="F48"/>
      <c r="G48"/>
      <c r="H48"/>
      <c r="I48"/>
      <c r="J48"/>
      <c r="K48"/>
      <c r="L48"/>
      <c r="M48"/>
      <c r="N48"/>
      <c r="O48"/>
      <c r="P48"/>
      <c r="Q48"/>
      <c r="R48"/>
      <c r="S48"/>
      <c r="T48"/>
      <c r="U48"/>
      <c r="V48"/>
      <c r="W48"/>
      <c r="X48"/>
      <c r="Y48"/>
      <c r="Z48"/>
    </row>
    <row r="49" spans="1:26" s="17" customFormat="1" ht="12" customHeight="1">
      <c r="A49"/>
      <c r="B49"/>
      <c r="C49"/>
      <c r="D49"/>
      <c r="E49"/>
      <c r="F49"/>
      <c r="G49"/>
      <c r="H49"/>
      <c r="I49"/>
      <c r="J49"/>
      <c r="K49"/>
      <c r="L49"/>
      <c r="M49"/>
      <c r="N49"/>
      <c r="O49"/>
      <c r="P49"/>
      <c r="Q49"/>
      <c r="R49"/>
      <c r="S49"/>
      <c r="T49"/>
      <c r="U49"/>
      <c r="V49"/>
      <c r="W49"/>
      <c r="X49"/>
      <c r="Y49"/>
      <c r="Z49"/>
    </row>
    <row r="50" spans="1:26" s="17" customFormat="1" ht="12" customHeight="1">
      <c r="A50"/>
      <c r="B50"/>
      <c r="C50"/>
      <c r="D50"/>
      <c r="E50"/>
      <c r="F50"/>
      <c r="G50"/>
      <c r="H50"/>
      <c r="I50"/>
      <c r="J50"/>
      <c r="K50"/>
      <c r="L50"/>
      <c r="M50"/>
      <c r="N50"/>
      <c r="O50"/>
      <c r="P50"/>
      <c r="Q50"/>
      <c r="R50"/>
      <c r="S50"/>
      <c r="T50"/>
      <c r="U50"/>
      <c r="V50"/>
      <c r="W50"/>
      <c r="X50"/>
      <c r="Y50"/>
      <c r="Z50"/>
    </row>
    <row r="51" spans="1:26" s="17" customFormat="1" ht="12" customHeight="1">
      <c r="A51"/>
      <c r="B51"/>
      <c r="C51"/>
      <c r="D51"/>
      <c r="E51"/>
      <c r="F51"/>
      <c r="G51"/>
      <c r="H51"/>
      <c r="I51"/>
      <c r="J51"/>
      <c r="K51"/>
      <c r="L51"/>
      <c r="M51"/>
      <c r="N51"/>
      <c r="O51"/>
      <c r="P51"/>
      <c r="Q51"/>
      <c r="R51"/>
      <c r="S51"/>
      <c r="T51"/>
      <c r="U51"/>
      <c r="V51"/>
      <c r="W51"/>
      <c r="X51"/>
      <c r="Y51"/>
      <c r="Z51"/>
    </row>
    <row r="52" spans="1:26" s="17" customFormat="1" ht="12" customHeight="1">
      <c r="A52"/>
      <c r="B52"/>
      <c r="C52"/>
      <c r="D52"/>
      <c r="E52"/>
      <c r="F52"/>
      <c r="G52"/>
      <c r="H52"/>
      <c r="I52"/>
      <c r="J52"/>
      <c r="K52"/>
      <c r="L52"/>
      <c r="M52"/>
      <c r="N52"/>
      <c r="O52"/>
      <c r="P52"/>
      <c r="Q52"/>
      <c r="R52"/>
      <c r="S52"/>
      <c r="T52"/>
      <c r="U52"/>
      <c r="V52"/>
      <c r="W52"/>
      <c r="X52"/>
      <c r="Y52"/>
      <c r="Z52"/>
    </row>
    <row r="53" spans="1:26" s="17" customFormat="1" ht="12" customHeight="1">
      <c r="A53"/>
      <c r="B53"/>
      <c r="C53"/>
      <c r="D53"/>
      <c r="E53"/>
      <c r="F53"/>
      <c r="G53"/>
      <c r="H53"/>
      <c r="I53"/>
      <c r="J53"/>
      <c r="K53"/>
      <c r="L53"/>
      <c r="M53"/>
      <c r="N53"/>
      <c r="O53"/>
      <c r="P53"/>
      <c r="Q53"/>
      <c r="R53"/>
      <c r="S53"/>
      <c r="T53"/>
      <c r="U53"/>
      <c r="V53"/>
      <c r="W53"/>
      <c r="X53"/>
      <c r="Y53"/>
      <c r="Z53"/>
    </row>
    <row r="54" spans="1:26" s="17" customFormat="1" ht="12" customHeight="1">
      <c r="A54"/>
      <c r="B54"/>
      <c r="C54"/>
      <c r="D54"/>
      <c r="E54"/>
      <c r="F54"/>
      <c r="G54"/>
      <c r="H54"/>
      <c r="I54"/>
      <c r="J54"/>
      <c r="K54"/>
      <c r="L54"/>
      <c r="M54"/>
      <c r="N54"/>
      <c r="O54"/>
      <c r="P54"/>
      <c r="Q54"/>
      <c r="R54"/>
      <c r="S54"/>
      <c r="T54"/>
      <c r="U54"/>
      <c r="V54"/>
      <c r="W54"/>
      <c r="X54"/>
      <c r="Y54"/>
      <c r="Z54"/>
    </row>
    <row r="55" spans="1:26" s="17" customFormat="1" ht="12" customHeight="1">
      <c r="A55"/>
      <c r="B55"/>
      <c r="C55"/>
      <c r="D55"/>
      <c r="E55"/>
      <c r="F55"/>
      <c r="G55"/>
      <c r="H55"/>
      <c r="I55"/>
      <c r="J55"/>
      <c r="K55"/>
      <c r="L55"/>
      <c r="M55"/>
      <c r="N55"/>
      <c r="O55"/>
      <c r="P55"/>
      <c r="Q55"/>
      <c r="R55"/>
      <c r="S55"/>
      <c r="T55"/>
      <c r="U55"/>
      <c r="V55"/>
      <c r="W55"/>
      <c r="X55"/>
      <c r="Y55"/>
      <c r="Z55"/>
    </row>
    <row r="56" spans="1:25" ht="10.5" customHeight="1">
      <c r="A56"/>
      <c r="B56"/>
      <c r="C56"/>
      <c r="D56"/>
      <c r="E56"/>
      <c r="F56"/>
      <c r="G56"/>
      <c r="H56"/>
      <c r="I56"/>
      <c r="J56"/>
      <c r="K56"/>
      <c r="L56"/>
      <c r="M56"/>
      <c r="N56"/>
      <c r="O56"/>
      <c r="P56"/>
      <c r="Q56"/>
      <c r="R56"/>
      <c r="S56"/>
      <c r="T56"/>
      <c r="U56"/>
      <c r="V56"/>
      <c r="W56"/>
      <c r="X56"/>
      <c r="Y56"/>
    </row>
    <row r="57" ht="12.75"/>
    <row r="58" ht="12.75"/>
  </sheetData>
  <sheetProtection/>
  <mergeCells count="56">
    <mergeCell ref="B44:X44"/>
    <mergeCell ref="B45:X45"/>
    <mergeCell ref="B39:I39"/>
    <mergeCell ref="B41:X41"/>
    <mergeCell ref="B42:X42"/>
    <mergeCell ref="B43:X43"/>
    <mergeCell ref="H29:I29"/>
    <mergeCell ref="H30:I30"/>
    <mergeCell ref="B22:F22"/>
    <mergeCell ref="G22:X22"/>
    <mergeCell ref="B23:F23"/>
    <mergeCell ref="B24:F24"/>
    <mergeCell ref="F29:G29"/>
    <mergeCell ref="F30:G30"/>
    <mergeCell ref="H28:I28"/>
    <mergeCell ref="A7:U7"/>
    <mergeCell ref="W8:X9"/>
    <mergeCell ref="V7:Y7"/>
    <mergeCell ref="V10:Y10"/>
    <mergeCell ref="R10:U10"/>
    <mergeCell ref="R13:X13"/>
    <mergeCell ref="A13:E13"/>
    <mergeCell ref="A10:E10"/>
    <mergeCell ref="A11:Q11"/>
    <mergeCell ref="F21:I21"/>
    <mergeCell ref="H27:I27"/>
    <mergeCell ref="V11:Y11"/>
    <mergeCell ref="R11:U11"/>
    <mergeCell ref="B17:I17"/>
    <mergeCell ref="B18:E18"/>
    <mergeCell ref="I14:L14"/>
    <mergeCell ref="I13:L13"/>
    <mergeCell ref="F18:X18"/>
    <mergeCell ref="B19:E19"/>
    <mergeCell ref="B20:E20"/>
    <mergeCell ref="B30:E30"/>
    <mergeCell ref="B27:E27"/>
    <mergeCell ref="B28:E28"/>
    <mergeCell ref="B21:E21"/>
    <mergeCell ref="B29:E29"/>
    <mergeCell ref="B35:F35"/>
    <mergeCell ref="I33:J33"/>
    <mergeCell ref="B36:F36"/>
    <mergeCell ref="B34:F34"/>
    <mergeCell ref="B33:H33"/>
    <mergeCell ref="K33:L33"/>
    <mergeCell ref="H1:R2"/>
    <mergeCell ref="S1:Y1"/>
    <mergeCell ref="S2:Y2"/>
    <mergeCell ref="H3:R3"/>
    <mergeCell ref="S3:Y3"/>
    <mergeCell ref="M33:N33"/>
    <mergeCell ref="F19:X20"/>
    <mergeCell ref="F28:G28"/>
    <mergeCell ref="F27:G27"/>
    <mergeCell ref="J21:N21"/>
  </mergeCells>
  <printOptions horizontalCentered="1" verticalCentered="1"/>
  <pageMargins left="0.63" right="0.7" top="0.25" bottom="0.5" header="0.71" footer="0.5"/>
  <pageSetup horizontalDpi="300" verticalDpi="300" orientation="portrait" scale="90" r:id="rId3"/>
  <drawing r:id="rId2"/>
  <legacyDrawing r:id="rId1"/>
</worksheet>
</file>

<file path=xl/worksheets/sheet10.xml><?xml version="1.0" encoding="utf-8"?>
<worksheet xmlns="http://schemas.openxmlformats.org/spreadsheetml/2006/main" xmlns:r="http://schemas.openxmlformats.org/officeDocument/2006/relationships">
  <dimension ref="A1:Z279"/>
  <sheetViews>
    <sheetView workbookViewId="0" topLeftCell="A1">
      <selection activeCell="D22" sqref="D22"/>
    </sheetView>
  </sheetViews>
  <sheetFormatPr defaultColWidth="11.421875" defaultRowHeight="12" customHeight="1"/>
  <cols>
    <col min="1" max="1" width="1.7109375" style="64" customWidth="1"/>
    <col min="2" max="2" width="9.28125" style="17" customWidth="1"/>
    <col min="3" max="3" width="67.00390625" style="17" customWidth="1"/>
    <col min="4" max="4" width="10.421875" style="250" customWidth="1"/>
    <col min="5" max="5" width="11.57421875" style="266" customWidth="1"/>
    <col min="6" max="6" width="10.57421875" style="266" customWidth="1"/>
    <col min="7" max="7" width="2.57421875" style="17" customWidth="1"/>
    <col min="8" max="8" width="4.00390625" style="17" customWidth="1"/>
    <col min="9" max="9" width="3.7109375" style="66" customWidth="1"/>
    <col min="10" max="10" width="2.57421875" style="17" customWidth="1"/>
    <col min="11" max="11" width="13.7109375" style="17" customWidth="1"/>
    <col min="12" max="16384" width="11.421875" style="17" customWidth="1"/>
  </cols>
  <sheetData>
    <row r="1" spans="1:10" s="30" customFormat="1" ht="20.25" customHeight="1" thickBot="1" thickTop="1">
      <c r="A1" s="31"/>
      <c r="B1" s="239" t="s">
        <v>187</v>
      </c>
      <c r="C1" s="240"/>
      <c r="D1" s="246"/>
      <c r="E1" s="263"/>
      <c r="F1" s="264"/>
      <c r="G1" s="917" t="s">
        <v>354</v>
      </c>
      <c r="H1" s="918"/>
      <c r="I1" s="918"/>
      <c r="J1" s="919"/>
    </row>
    <row r="2" spans="1:10" ht="15.75" customHeight="1" thickBot="1">
      <c r="A2" s="14"/>
      <c r="B2" s="242"/>
      <c r="C2" s="19"/>
      <c r="D2" s="295"/>
      <c r="E2" s="245"/>
      <c r="F2" s="245"/>
      <c r="G2" s="36"/>
      <c r="H2" s="651">
        <v>6</v>
      </c>
      <c r="I2" s="652"/>
      <c r="J2" s="168"/>
    </row>
    <row r="3" spans="1:10" ht="18.75" customHeight="1" thickBot="1">
      <c r="A3" s="14"/>
      <c r="B3" s="667" t="s">
        <v>355</v>
      </c>
      <c r="C3" s="636"/>
      <c r="D3" s="684"/>
      <c r="E3" s="599" t="s">
        <v>353</v>
      </c>
      <c r="F3" s="601"/>
      <c r="G3" s="658" t="s">
        <v>266</v>
      </c>
      <c r="H3" s="659"/>
      <c r="I3" s="659"/>
      <c r="J3" s="660"/>
    </row>
    <row r="4" spans="1:10" ht="25.5" customHeight="1" thickBot="1">
      <c r="A4" s="14"/>
      <c r="B4" s="670">
        <f>'Portada Pag 1'!A11</f>
        <v>0</v>
      </c>
      <c r="C4" s="671"/>
      <c r="D4" s="672"/>
      <c r="E4" s="632">
        <f>'Portada Pag 1'!R11</f>
        <v>0</v>
      </c>
      <c r="F4" s="634"/>
      <c r="G4" s="629">
        <f>'Portada Pag 1'!V11</f>
        <v>0</v>
      </c>
      <c r="H4" s="630"/>
      <c r="I4" s="630"/>
      <c r="J4" s="631"/>
    </row>
    <row r="5" spans="1:10" ht="22.5" customHeight="1" thickBot="1" thickTop="1">
      <c r="A5" s="14"/>
      <c r="B5" s="455" t="s">
        <v>308</v>
      </c>
      <c r="C5" s="290" t="s">
        <v>309</v>
      </c>
      <c r="D5" s="291" t="s">
        <v>317</v>
      </c>
      <c r="E5" s="291" t="s">
        <v>319</v>
      </c>
      <c r="F5" s="291" t="s">
        <v>318</v>
      </c>
      <c r="G5" s="928"/>
      <c r="H5" s="929"/>
      <c r="I5" s="929"/>
      <c r="J5" s="930"/>
    </row>
    <row r="6" spans="1:10" ht="21.75" customHeight="1" thickBot="1" thickTop="1">
      <c r="A6" s="14"/>
      <c r="B6" s="436" t="s">
        <v>311</v>
      </c>
      <c r="C6" s="426" t="s">
        <v>390</v>
      </c>
      <c r="D6" s="972"/>
      <c r="E6" s="973"/>
      <c r="F6" s="973"/>
      <c r="G6" s="973"/>
      <c r="H6" s="973"/>
      <c r="I6" s="973"/>
      <c r="J6" s="974"/>
    </row>
    <row r="7" spans="1:26" ht="29.25" customHeight="1" thickBot="1" thickTop="1">
      <c r="A7" s="14"/>
      <c r="B7" s="440" t="s">
        <v>7</v>
      </c>
      <c r="C7" s="349" t="s">
        <v>2</v>
      </c>
      <c r="D7" s="488">
        <f>AVERAGE(D8:D10)</f>
        <v>4</v>
      </c>
      <c r="E7" s="522">
        <f aca="true" t="shared" si="0" ref="E7:E12">(D7*0.25)*F7</f>
        <v>0.1</v>
      </c>
      <c r="F7" s="523">
        <v>0.1</v>
      </c>
      <c r="G7" s="976"/>
      <c r="H7" s="977"/>
      <c r="I7" s="977"/>
      <c r="J7" s="978"/>
      <c r="K7" s="497"/>
      <c r="L7" s="497"/>
      <c r="M7" s="497"/>
      <c r="N7" s="497"/>
      <c r="O7" s="497"/>
      <c r="P7" s="497"/>
      <c r="Q7" s="497"/>
      <c r="R7" s="497"/>
      <c r="S7" s="497"/>
      <c r="T7" s="497"/>
      <c r="U7" s="497"/>
      <c r="V7" s="497"/>
      <c r="W7" s="497"/>
      <c r="X7" s="497"/>
      <c r="Y7" s="497"/>
      <c r="Z7" s="497"/>
    </row>
    <row r="8" spans="1:26" ht="43.5" customHeight="1" thickBot="1" thickTop="1">
      <c r="A8" s="14"/>
      <c r="B8" s="441"/>
      <c r="C8" s="349" t="s">
        <v>3</v>
      </c>
      <c r="D8" s="486">
        <v>4</v>
      </c>
      <c r="E8" s="522">
        <f t="shared" si="0"/>
        <v>0.025</v>
      </c>
      <c r="F8" s="523">
        <v>0.025</v>
      </c>
      <c r="G8" s="956"/>
      <c r="H8" s="957"/>
      <c r="I8" s="957"/>
      <c r="J8" s="958"/>
      <c r="K8" s="968"/>
      <c r="L8" s="969"/>
      <c r="M8" s="969"/>
      <c r="N8" s="969"/>
      <c r="O8" s="969"/>
      <c r="P8" s="969"/>
      <c r="Q8" s="969"/>
      <c r="R8" s="969"/>
      <c r="S8" s="969"/>
      <c r="T8" s="969"/>
      <c r="U8" s="969"/>
      <c r="V8" s="969"/>
      <c r="W8" s="969"/>
      <c r="X8" s="969"/>
      <c r="Y8" s="969"/>
      <c r="Z8" s="969"/>
    </row>
    <row r="9" spans="1:26" ht="28.5" customHeight="1" thickBot="1" thickTop="1">
      <c r="A9" s="14"/>
      <c r="B9" s="439"/>
      <c r="C9" s="349" t="s">
        <v>4</v>
      </c>
      <c r="D9" s="486">
        <v>4</v>
      </c>
      <c r="E9" s="524">
        <f t="shared" si="0"/>
        <v>0.025</v>
      </c>
      <c r="F9" s="525">
        <v>0.025</v>
      </c>
      <c r="G9" s="956"/>
      <c r="H9" s="957"/>
      <c r="I9" s="957"/>
      <c r="J9" s="958"/>
      <c r="K9" s="970"/>
      <c r="L9" s="971"/>
      <c r="M9" s="971"/>
      <c r="N9" s="971"/>
      <c r="O9" s="971"/>
      <c r="P9" s="971"/>
      <c r="Q9" s="971"/>
      <c r="R9" s="971"/>
      <c r="S9" s="971"/>
      <c r="T9" s="971"/>
      <c r="U9" s="971"/>
      <c r="V9" s="971"/>
      <c r="W9" s="971"/>
      <c r="X9" s="971"/>
      <c r="Y9" s="971"/>
      <c r="Z9" s="971"/>
    </row>
    <row r="10" spans="1:26" ht="20.25" customHeight="1" thickBot="1" thickTop="1">
      <c r="A10" s="14"/>
      <c r="B10" s="439"/>
      <c r="C10" s="349" t="s">
        <v>5</v>
      </c>
      <c r="D10" s="486">
        <v>4</v>
      </c>
      <c r="E10" s="524">
        <f t="shared" si="0"/>
        <v>0.025</v>
      </c>
      <c r="F10" s="525">
        <v>0.025</v>
      </c>
      <c r="G10" s="956"/>
      <c r="H10" s="957"/>
      <c r="I10" s="957"/>
      <c r="J10" s="958"/>
      <c r="K10" s="512"/>
      <c r="L10" s="497"/>
      <c r="M10" s="497"/>
      <c r="N10" s="497"/>
      <c r="O10" s="497"/>
      <c r="P10" s="497"/>
      <c r="Q10" s="497"/>
      <c r="R10" s="497"/>
      <c r="S10" s="497"/>
      <c r="T10" s="497"/>
      <c r="U10" s="497"/>
      <c r="V10" s="497"/>
      <c r="W10" s="497"/>
      <c r="X10" s="497"/>
      <c r="Y10" s="497"/>
      <c r="Z10" s="497"/>
    </row>
    <row r="11" spans="1:26" ht="30.75" customHeight="1" thickBot="1" thickTop="1">
      <c r="A11" s="14"/>
      <c r="B11" s="439" t="s">
        <v>313</v>
      </c>
      <c r="C11" s="349" t="s">
        <v>236</v>
      </c>
      <c r="D11" s="486">
        <v>4</v>
      </c>
      <c r="E11" s="524">
        <f t="shared" si="0"/>
        <v>0.05</v>
      </c>
      <c r="F11" s="525">
        <v>0.05</v>
      </c>
      <c r="G11" s="956"/>
      <c r="H11" s="957"/>
      <c r="I11" s="957"/>
      <c r="J11" s="958"/>
      <c r="K11" s="512"/>
      <c r="L11" s="497"/>
      <c r="M11" s="497"/>
      <c r="N11" s="497"/>
      <c r="O11" s="497"/>
      <c r="P11" s="497"/>
      <c r="Q11" s="497"/>
      <c r="R11" s="497"/>
      <c r="S11" s="497"/>
      <c r="T11" s="497"/>
      <c r="U11" s="497"/>
      <c r="V11" s="497"/>
      <c r="W11" s="497"/>
      <c r="X11" s="497"/>
      <c r="Y11" s="497"/>
      <c r="Z11" s="497"/>
    </row>
    <row r="12" spans="1:26" ht="58.5" customHeight="1" thickBot="1" thickTop="1">
      <c r="A12" s="14"/>
      <c r="B12" s="439" t="s">
        <v>314</v>
      </c>
      <c r="C12" s="349" t="s">
        <v>6</v>
      </c>
      <c r="D12" s="486">
        <v>4</v>
      </c>
      <c r="E12" s="524">
        <f t="shared" si="0"/>
        <v>0.1</v>
      </c>
      <c r="F12" s="525">
        <v>0.1</v>
      </c>
      <c r="G12" s="959"/>
      <c r="H12" s="960"/>
      <c r="I12" s="960"/>
      <c r="J12" s="961"/>
      <c r="K12" s="512"/>
      <c r="L12" s="497"/>
      <c r="M12" s="497"/>
      <c r="N12" s="497"/>
      <c r="O12" s="497"/>
      <c r="P12" s="497"/>
      <c r="Q12" s="497"/>
      <c r="R12" s="497"/>
      <c r="S12" s="497"/>
      <c r="T12" s="497"/>
      <c r="U12" s="497"/>
      <c r="V12" s="497"/>
      <c r="W12" s="497"/>
      <c r="X12" s="497"/>
      <c r="Y12" s="497"/>
      <c r="Z12" s="497"/>
    </row>
    <row r="13" spans="1:26" ht="21.75" customHeight="1" thickBot="1" thickTop="1">
      <c r="A13" s="14"/>
      <c r="B13" s="436" t="s">
        <v>320</v>
      </c>
      <c r="C13" s="450" t="s">
        <v>306</v>
      </c>
      <c r="D13" s="285"/>
      <c r="E13" s="526">
        <f>SUM(E14:E19)</f>
        <v>1</v>
      </c>
      <c r="F13" s="527">
        <f>SUM(F14:F19)</f>
        <v>1</v>
      </c>
      <c r="G13" s="923">
        <f>E13*0.05</f>
        <v>0.05</v>
      </c>
      <c r="H13" s="924"/>
      <c r="I13" s="924"/>
      <c r="J13" s="925"/>
      <c r="K13" s="512"/>
      <c r="L13" s="497"/>
      <c r="M13" s="497"/>
      <c r="N13" s="497"/>
      <c r="O13" s="497"/>
      <c r="P13" s="497"/>
      <c r="Q13" s="497"/>
      <c r="R13" s="497"/>
      <c r="S13" s="497"/>
      <c r="T13" s="497"/>
      <c r="U13" s="497"/>
      <c r="V13" s="497"/>
      <c r="W13" s="497"/>
      <c r="X13" s="497"/>
      <c r="Y13" s="497"/>
      <c r="Z13" s="497"/>
    </row>
    <row r="14" spans="1:26" ht="28.5" customHeight="1" thickBot="1" thickTop="1">
      <c r="A14" s="14"/>
      <c r="B14" s="439" t="s">
        <v>312</v>
      </c>
      <c r="C14" s="348" t="s">
        <v>227</v>
      </c>
      <c r="D14" s="486">
        <v>4</v>
      </c>
      <c r="E14" s="528">
        <f aca="true" t="shared" si="1" ref="E14:E19">(D14*0.25)*F14</f>
        <v>0.15</v>
      </c>
      <c r="F14" s="529">
        <v>0.15</v>
      </c>
      <c r="G14" s="953"/>
      <c r="H14" s="954"/>
      <c r="I14" s="954"/>
      <c r="J14" s="955"/>
      <c r="K14" s="497"/>
      <c r="L14" s="497"/>
      <c r="M14" s="497"/>
      <c r="N14" s="497"/>
      <c r="O14" s="497"/>
      <c r="P14" s="497"/>
      <c r="Q14" s="497"/>
      <c r="R14" s="497"/>
      <c r="S14" s="497"/>
      <c r="T14" s="497"/>
      <c r="U14" s="497"/>
      <c r="V14" s="497"/>
      <c r="W14" s="497"/>
      <c r="X14" s="497"/>
      <c r="Y14" s="497"/>
      <c r="Z14" s="497"/>
    </row>
    <row r="15" spans="1:26" ht="44.25" customHeight="1" thickBot="1" thickTop="1">
      <c r="A15" s="14"/>
      <c r="B15" s="439" t="s">
        <v>313</v>
      </c>
      <c r="C15" s="349" t="s">
        <v>228</v>
      </c>
      <c r="D15" s="486">
        <v>4</v>
      </c>
      <c r="E15" s="524">
        <f t="shared" si="1"/>
        <v>0.15</v>
      </c>
      <c r="F15" s="525">
        <v>0.15</v>
      </c>
      <c r="G15" s="956"/>
      <c r="H15" s="957"/>
      <c r="I15" s="957"/>
      <c r="J15" s="958"/>
      <c r="K15" s="497"/>
      <c r="L15" s="497"/>
      <c r="M15" s="497"/>
      <c r="N15" s="497"/>
      <c r="O15" s="497"/>
      <c r="P15" s="497"/>
      <c r="Q15" s="497"/>
      <c r="R15" s="497"/>
      <c r="S15" s="497"/>
      <c r="T15" s="497"/>
      <c r="U15" s="497"/>
      <c r="V15" s="497"/>
      <c r="W15" s="497"/>
      <c r="X15" s="497"/>
      <c r="Y15" s="497"/>
      <c r="Z15" s="497"/>
    </row>
    <row r="16" spans="1:26" ht="123" customHeight="1" thickBot="1" thickTop="1">
      <c r="A16" s="14"/>
      <c r="B16" s="439" t="s">
        <v>314</v>
      </c>
      <c r="C16" s="347" t="s">
        <v>8</v>
      </c>
      <c r="D16" s="486">
        <v>4</v>
      </c>
      <c r="E16" s="524">
        <f t="shared" si="1"/>
        <v>0.25</v>
      </c>
      <c r="F16" s="525">
        <v>0.25</v>
      </c>
      <c r="G16" s="956"/>
      <c r="H16" s="957"/>
      <c r="I16" s="957"/>
      <c r="J16" s="958"/>
      <c r="K16" s="497"/>
      <c r="L16" s="497"/>
      <c r="M16" s="497"/>
      <c r="N16" s="497"/>
      <c r="O16" s="497"/>
      <c r="P16" s="497"/>
      <c r="Q16" s="497"/>
      <c r="R16" s="497"/>
      <c r="S16" s="497"/>
      <c r="T16" s="497"/>
      <c r="U16" s="497"/>
      <c r="V16" s="497"/>
      <c r="W16" s="497"/>
      <c r="X16" s="497"/>
      <c r="Y16" s="497"/>
      <c r="Z16" s="497"/>
    </row>
    <row r="17" spans="1:26" ht="29.25" customHeight="1" thickBot="1" thickTop="1">
      <c r="A17" s="14"/>
      <c r="B17" s="439" t="s">
        <v>315</v>
      </c>
      <c r="C17" s="347" t="s">
        <v>9</v>
      </c>
      <c r="D17" s="486">
        <v>4</v>
      </c>
      <c r="E17" s="524">
        <f t="shared" si="1"/>
        <v>0.15</v>
      </c>
      <c r="F17" s="525">
        <v>0.15</v>
      </c>
      <c r="G17" s="956"/>
      <c r="H17" s="957"/>
      <c r="I17" s="957"/>
      <c r="J17" s="958"/>
      <c r="K17" s="497"/>
      <c r="L17" s="497"/>
      <c r="M17" s="497"/>
      <c r="N17" s="497"/>
      <c r="O17" s="497"/>
      <c r="P17" s="497"/>
      <c r="Q17" s="497"/>
      <c r="R17" s="497"/>
      <c r="S17" s="497"/>
      <c r="T17" s="497"/>
      <c r="U17" s="497"/>
      <c r="V17" s="497"/>
      <c r="W17" s="497"/>
      <c r="X17" s="497"/>
      <c r="Y17" s="497"/>
      <c r="Z17" s="497"/>
    </row>
    <row r="18" spans="1:26" ht="30.75" customHeight="1" thickBot="1" thickTop="1">
      <c r="A18" s="14"/>
      <c r="B18" s="975" t="s">
        <v>316</v>
      </c>
      <c r="C18" s="347" t="s">
        <v>11</v>
      </c>
      <c r="D18" s="486">
        <v>4</v>
      </c>
      <c r="E18" s="524">
        <f t="shared" si="1"/>
        <v>0.15</v>
      </c>
      <c r="F18" s="525">
        <v>0.15</v>
      </c>
      <c r="G18" s="956"/>
      <c r="H18" s="957"/>
      <c r="I18" s="957"/>
      <c r="J18" s="958"/>
      <c r="K18" s="497"/>
      <c r="L18" s="497"/>
      <c r="M18" s="497"/>
      <c r="N18" s="497"/>
      <c r="O18" s="497"/>
      <c r="P18" s="497"/>
      <c r="Q18" s="497"/>
      <c r="R18" s="497"/>
      <c r="S18" s="497"/>
      <c r="T18" s="497"/>
      <c r="U18" s="497"/>
      <c r="V18" s="497"/>
      <c r="W18" s="497"/>
      <c r="X18" s="497"/>
      <c r="Y18" s="497"/>
      <c r="Z18" s="497"/>
    </row>
    <row r="19" spans="1:26" ht="24.75" customHeight="1" thickBot="1" thickTop="1">
      <c r="A19" s="14"/>
      <c r="B19" s="975"/>
      <c r="C19" s="347" t="s">
        <v>10</v>
      </c>
      <c r="D19" s="486">
        <v>4</v>
      </c>
      <c r="E19" s="524">
        <f t="shared" si="1"/>
        <v>0.15</v>
      </c>
      <c r="F19" s="525">
        <v>0.15</v>
      </c>
      <c r="G19" s="959"/>
      <c r="H19" s="960"/>
      <c r="I19" s="960"/>
      <c r="J19" s="961"/>
      <c r="K19" s="497"/>
      <c r="L19" s="497"/>
      <c r="M19" s="497"/>
      <c r="N19" s="497"/>
      <c r="O19" s="497"/>
      <c r="P19" s="497"/>
      <c r="Q19" s="497"/>
      <c r="R19" s="497"/>
      <c r="S19" s="497"/>
      <c r="T19" s="497"/>
      <c r="U19" s="497"/>
      <c r="V19" s="497"/>
      <c r="W19" s="497"/>
      <c r="X19" s="497"/>
      <c r="Y19" s="497"/>
      <c r="Z19" s="497"/>
    </row>
    <row r="20" spans="1:26" ht="32.25" customHeight="1" thickBot="1" thickTop="1">
      <c r="A20" s="14"/>
      <c r="B20" s="436" t="s">
        <v>322</v>
      </c>
      <c r="C20" s="451" t="s">
        <v>12</v>
      </c>
      <c r="D20" s="344"/>
      <c r="E20" s="530">
        <f>E21+E25</f>
        <v>1</v>
      </c>
      <c r="F20" s="530">
        <f>F21+F25</f>
        <v>1</v>
      </c>
      <c r="G20" s="923">
        <f>E20*0.05</f>
        <v>0.05</v>
      </c>
      <c r="H20" s="924"/>
      <c r="I20" s="924"/>
      <c r="J20" s="952"/>
      <c r="K20" s="497"/>
      <c r="L20" s="497"/>
      <c r="M20" s="497"/>
      <c r="N20" s="497"/>
      <c r="O20" s="497"/>
      <c r="P20" s="497"/>
      <c r="Q20" s="497"/>
      <c r="R20" s="497"/>
      <c r="S20" s="497"/>
      <c r="T20" s="497"/>
      <c r="U20" s="497"/>
      <c r="V20" s="497"/>
      <c r="W20" s="497"/>
      <c r="X20" s="497"/>
      <c r="Y20" s="497"/>
      <c r="Z20" s="497"/>
    </row>
    <row r="21" spans="1:26" ht="24.75" customHeight="1" thickBot="1" thickTop="1">
      <c r="A21" s="14"/>
      <c r="B21" s="456" t="s">
        <v>14</v>
      </c>
      <c r="C21" s="452" t="s">
        <v>13</v>
      </c>
      <c r="D21" s="285"/>
      <c r="E21" s="530">
        <f>(E22+E23+E24)*0.5</f>
        <v>0.5</v>
      </c>
      <c r="F21" s="530">
        <f>(F22+F23+F24)*0.5</f>
        <v>0.5</v>
      </c>
      <c r="G21" s="962"/>
      <c r="H21" s="963"/>
      <c r="I21" s="963"/>
      <c r="J21" s="964"/>
      <c r="K21" s="497"/>
      <c r="L21" s="497"/>
      <c r="M21" s="497"/>
      <c r="N21" s="497"/>
      <c r="O21" s="497"/>
      <c r="P21" s="497"/>
      <c r="Q21" s="497"/>
      <c r="R21" s="497"/>
      <c r="S21" s="497"/>
      <c r="T21" s="497"/>
      <c r="U21" s="497"/>
      <c r="V21" s="497"/>
      <c r="W21" s="497"/>
      <c r="X21" s="497"/>
      <c r="Y21" s="497"/>
      <c r="Z21" s="497"/>
    </row>
    <row r="22" spans="1:26" ht="25.5" customHeight="1" thickBot="1" thickTop="1">
      <c r="A22" s="14"/>
      <c r="B22" s="439" t="s">
        <v>312</v>
      </c>
      <c r="C22" s="453" t="s">
        <v>15</v>
      </c>
      <c r="D22" s="489">
        <v>4</v>
      </c>
      <c r="E22" s="510">
        <f>(D22*0.25)*F22</f>
        <v>0.3</v>
      </c>
      <c r="F22" s="531">
        <v>0.3</v>
      </c>
      <c r="G22" s="962"/>
      <c r="H22" s="963"/>
      <c r="I22" s="963"/>
      <c r="J22" s="964"/>
      <c r="K22" s="512"/>
      <c r="L22" s="497"/>
      <c r="M22" s="497"/>
      <c r="N22" s="497"/>
      <c r="O22" s="497"/>
      <c r="P22" s="497"/>
      <c r="Q22" s="497"/>
      <c r="R22" s="497"/>
      <c r="S22" s="497"/>
      <c r="T22" s="497"/>
      <c r="U22" s="497"/>
      <c r="V22" s="497"/>
      <c r="W22" s="497"/>
      <c r="X22" s="497"/>
      <c r="Y22" s="497"/>
      <c r="Z22" s="497"/>
    </row>
    <row r="23" spans="1:26" ht="28.5" customHeight="1" thickBot="1" thickTop="1">
      <c r="A23" s="14"/>
      <c r="B23" s="439" t="s">
        <v>313</v>
      </c>
      <c r="C23" s="453" t="s">
        <v>16</v>
      </c>
      <c r="D23" s="489">
        <v>4</v>
      </c>
      <c r="E23" s="510">
        <f>(D23*0.25)*F23</f>
        <v>0.2</v>
      </c>
      <c r="F23" s="531">
        <v>0.2</v>
      </c>
      <c r="G23" s="962"/>
      <c r="H23" s="963"/>
      <c r="I23" s="963"/>
      <c r="J23" s="964"/>
      <c r="K23" s="512"/>
      <c r="L23" s="497"/>
      <c r="M23" s="497"/>
      <c r="N23" s="497"/>
      <c r="O23" s="497"/>
      <c r="P23" s="497"/>
      <c r="Q23" s="497"/>
      <c r="R23" s="497"/>
      <c r="S23" s="497"/>
      <c r="T23" s="497"/>
      <c r="U23" s="497"/>
      <c r="V23" s="497"/>
      <c r="W23" s="497"/>
      <c r="X23" s="497"/>
      <c r="Y23" s="497"/>
      <c r="Z23" s="497"/>
    </row>
    <row r="24" spans="1:26" ht="29.25" customHeight="1" thickBot="1" thickTop="1">
      <c r="A24" s="14"/>
      <c r="B24" s="439" t="s">
        <v>314</v>
      </c>
      <c r="C24" s="453" t="s">
        <v>17</v>
      </c>
      <c r="D24" s="489">
        <v>4</v>
      </c>
      <c r="E24" s="532">
        <f>(D24*0.25)*F24</f>
        <v>0.5</v>
      </c>
      <c r="F24" s="533">
        <v>0.5</v>
      </c>
      <c r="G24" s="962"/>
      <c r="H24" s="963"/>
      <c r="I24" s="963"/>
      <c r="J24" s="964"/>
      <c r="K24" s="512"/>
      <c r="L24" s="497"/>
      <c r="M24" s="497"/>
      <c r="N24" s="497"/>
      <c r="O24" s="497"/>
      <c r="P24" s="497"/>
      <c r="Q24" s="497"/>
      <c r="R24" s="497"/>
      <c r="S24" s="497"/>
      <c r="T24" s="497"/>
      <c r="U24" s="497"/>
      <c r="V24" s="497"/>
      <c r="W24" s="497"/>
      <c r="X24" s="497"/>
      <c r="Y24" s="497"/>
      <c r="Z24" s="497"/>
    </row>
    <row r="25" spans="1:26" ht="27" customHeight="1" thickBot="1" thickTop="1">
      <c r="A25" s="14"/>
      <c r="B25" s="457" t="s">
        <v>19</v>
      </c>
      <c r="C25" s="454" t="s">
        <v>18</v>
      </c>
      <c r="D25" s="285"/>
      <c r="E25" s="527">
        <f>(SUM(E26:E29))*0.5</f>
        <v>0.5</v>
      </c>
      <c r="F25" s="527">
        <f>SUM(F26:F29)*0.5</f>
        <v>0.5</v>
      </c>
      <c r="G25" s="962"/>
      <c r="H25" s="963"/>
      <c r="I25" s="963"/>
      <c r="J25" s="964"/>
      <c r="K25" s="497"/>
      <c r="L25" s="497"/>
      <c r="M25" s="497"/>
      <c r="N25" s="497"/>
      <c r="O25" s="497"/>
      <c r="P25" s="497"/>
      <c r="Q25" s="497"/>
      <c r="R25" s="497"/>
      <c r="S25" s="497"/>
      <c r="T25" s="497"/>
      <c r="U25" s="497"/>
      <c r="V25" s="497"/>
      <c r="W25" s="497"/>
      <c r="X25" s="497"/>
      <c r="Y25" s="497"/>
      <c r="Z25" s="497"/>
    </row>
    <row r="26" spans="1:26" ht="59.25" customHeight="1" thickBot="1" thickTop="1">
      <c r="A26" s="14"/>
      <c r="B26" s="439" t="s">
        <v>312</v>
      </c>
      <c r="C26" s="345" t="s">
        <v>20</v>
      </c>
      <c r="D26" s="486">
        <v>4</v>
      </c>
      <c r="E26" s="510">
        <f>(D26*0.25)*F26</f>
        <v>0.4</v>
      </c>
      <c r="F26" s="531">
        <v>0.4</v>
      </c>
      <c r="G26" s="962"/>
      <c r="H26" s="963"/>
      <c r="I26" s="963"/>
      <c r="J26" s="964"/>
      <c r="K26" s="512"/>
      <c r="L26" s="497"/>
      <c r="M26" s="497"/>
      <c r="N26" s="497"/>
      <c r="O26" s="497"/>
      <c r="P26" s="497"/>
      <c r="Q26" s="497"/>
      <c r="R26" s="497"/>
      <c r="S26" s="497"/>
      <c r="T26" s="497"/>
      <c r="U26" s="497"/>
      <c r="V26" s="497"/>
      <c r="W26" s="497"/>
      <c r="X26" s="497"/>
      <c r="Y26" s="497"/>
      <c r="Z26" s="497"/>
    </row>
    <row r="27" spans="1:26" ht="27" customHeight="1" thickBot="1" thickTop="1">
      <c r="A27" s="14"/>
      <c r="B27" s="441" t="s">
        <v>313</v>
      </c>
      <c r="C27" s="349" t="s">
        <v>21</v>
      </c>
      <c r="D27" s="486">
        <v>4</v>
      </c>
      <c r="E27" s="513">
        <f>(D27*0.25)*F27</f>
        <v>0.2</v>
      </c>
      <c r="F27" s="525">
        <v>0.2</v>
      </c>
      <c r="G27" s="962"/>
      <c r="H27" s="963"/>
      <c r="I27" s="963"/>
      <c r="J27" s="964"/>
      <c r="K27" s="512"/>
      <c r="L27" s="497"/>
      <c r="M27" s="497"/>
      <c r="N27" s="497"/>
      <c r="O27" s="497"/>
      <c r="P27" s="497"/>
      <c r="Q27" s="497"/>
      <c r="R27" s="497"/>
      <c r="S27" s="497"/>
      <c r="T27" s="497"/>
      <c r="U27" s="497"/>
      <c r="V27" s="497"/>
      <c r="W27" s="497"/>
      <c r="X27" s="497"/>
      <c r="Y27" s="497"/>
      <c r="Z27" s="497"/>
    </row>
    <row r="28" spans="1:26" ht="36" customHeight="1" thickBot="1" thickTop="1">
      <c r="A28" s="14"/>
      <c r="B28" s="439" t="s">
        <v>314</v>
      </c>
      <c r="C28" s="349" t="s">
        <v>22</v>
      </c>
      <c r="D28" s="486">
        <v>4</v>
      </c>
      <c r="E28" s="513">
        <f>(D28*0.25)*F28</f>
        <v>0.2</v>
      </c>
      <c r="F28" s="525">
        <v>0.2</v>
      </c>
      <c r="G28" s="962"/>
      <c r="H28" s="963"/>
      <c r="I28" s="963"/>
      <c r="J28" s="964"/>
      <c r="K28" s="512"/>
      <c r="L28" s="497"/>
      <c r="M28" s="497"/>
      <c r="N28" s="497"/>
      <c r="O28" s="497"/>
      <c r="P28" s="497"/>
      <c r="Q28" s="497"/>
      <c r="R28" s="497"/>
      <c r="S28" s="497"/>
      <c r="T28" s="497"/>
      <c r="U28" s="497"/>
      <c r="V28" s="497"/>
      <c r="W28" s="497"/>
      <c r="X28" s="497"/>
      <c r="Y28" s="497"/>
      <c r="Z28" s="497"/>
    </row>
    <row r="29" spans="1:26" ht="35.25" customHeight="1" thickBot="1" thickTop="1">
      <c r="A29" s="14"/>
      <c r="B29" s="439" t="s">
        <v>315</v>
      </c>
      <c r="C29" s="361" t="s">
        <v>23</v>
      </c>
      <c r="D29" s="486">
        <v>4</v>
      </c>
      <c r="E29" s="534">
        <f>(D29*0.25)*F29</f>
        <v>0.2</v>
      </c>
      <c r="F29" s="535">
        <v>0.2</v>
      </c>
      <c r="G29" s="965"/>
      <c r="H29" s="966"/>
      <c r="I29" s="966"/>
      <c r="J29" s="967"/>
      <c r="K29" s="512"/>
      <c r="L29" s="497"/>
      <c r="M29" s="497"/>
      <c r="N29" s="497"/>
      <c r="O29" s="497"/>
      <c r="P29" s="497"/>
      <c r="Q29" s="497"/>
      <c r="R29" s="497"/>
      <c r="S29" s="497"/>
      <c r="T29" s="497"/>
      <c r="U29" s="497"/>
      <c r="V29" s="497"/>
      <c r="W29" s="497"/>
      <c r="X29" s="497"/>
      <c r="Y29" s="497"/>
      <c r="Z29" s="497"/>
    </row>
    <row r="30" spans="1:10" ht="24" customHeight="1" thickTop="1">
      <c r="A30" s="14"/>
      <c r="B30"/>
      <c r="C30"/>
      <c r="D30"/>
      <c r="E30"/>
      <c r="F30"/>
      <c r="G30"/>
      <c r="H30"/>
      <c r="I30"/>
      <c r="J30"/>
    </row>
    <row r="31" spans="1:10" ht="39.75" customHeight="1">
      <c r="A31" s="14"/>
      <c r="B31"/>
      <c r="C31"/>
      <c r="D31"/>
      <c r="E31"/>
      <c r="F31"/>
      <c r="G31"/>
      <c r="H31"/>
      <c r="I31"/>
      <c r="J31"/>
    </row>
    <row r="32" spans="1:10" ht="27" customHeight="1">
      <c r="A32" s="14"/>
      <c r="B32"/>
      <c r="C32"/>
      <c r="D32"/>
      <c r="E32"/>
      <c r="F32"/>
      <c r="G32"/>
      <c r="H32"/>
      <c r="I32"/>
      <c r="J32"/>
    </row>
    <row r="33" spans="1:10" ht="26.25" customHeight="1">
      <c r="A33" s="14"/>
      <c r="B33"/>
      <c r="C33"/>
      <c r="D33"/>
      <c r="E33"/>
      <c r="F33"/>
      <c r="G33"/>
      <c r="H33"/>
      <c r="I33"/>
      <c r="J33"/>
    </row>
    <row r="34" spans="1:10" ht="51.75" customHeight="1">
      <c r="A34" s="14"/>
      <c r="B34"/>
      <c r="C34"/>
      <c r="D34"/>
      <c r="E34"/>
      <c r="F34"/>
      <c r="G34"/>
      <c r="H34"/>
      <c r="I34"/>
      <c r="J34"/>
    </row>
    <row r="35" spans="1:10" ht="39.75" customHeight="1">
      <c r="A35" s="14"/>
      <c r="B35"/>
      <c r="C35"/>
      <c r="D35"/>
      <c r="E35"/>
      <c r="F35"/>
      <c r="G35"/>
      <c r="H35"/>
      <c r="I35"/>
      <c r="J35"/>
    </row>
    <row r="36" spans="1:10" ht="38.25" customHeight="1">
      <c r="A36" s="20"/>
      <c r="B36"/>
      <c r="C36"/>
      <c r="D36" s="249"/>
      <c r="E36" s="265"/>
      <c r="F36" s="265"/>
      <c r="G36"/>
      <c r="H36"/>
      <c r="I36"/>
      <c r="J36"/>
    </row>
    <row r="37" spans="1:10" ht="40.5" customHeight="1">
      <c r="A37" s="20"/>
      <c r="B37"/>
      <c r="C37"/>
      <c r="D37" s="249"/>
      <c r="E37" s="265"/>
      <c r="F37" s="265"/>
      <c r="G37"/>
      <c r="H37"/>
      <c r="I37"/>
      <c r="J37"/>
    </row>
    <row r="38" spans="1:10" ht="30" customHeight="1">
      <c r="A38" s="20"/>
      <c r="B38"/>
      <c r="C38"/>
      <c r="D38" s="249"/>
      <c r="E38" s="265"/>
      <c r="F38" s="265"/>
      <c r="G38"/>
      <c r="H38"/>
      <c r="I38"/>
      <c r="J38"/>
    </row>
    <row r="39" spans="1:10" ht="41.25" customHeight="1">
      <c r="A39" s="20"/>
      <c r="B39"/>
      <c r="C39"/>
      <c r="D39" s="249"/>
      <c r="E39" s="265"/>
      <c r="F39" s="265"/>
      <c r="G39"/>
      <c r="H39"/>
      <c r="I39"/>
      <c r="J39"/>
    </row>
    <row r="40" ht="21" customHeight="1">
      <c r="A40" s="20"/>
    </row>
    <row r="41" ht="42" customHeight="1">
      <c r="A41" s="20"/>
    </row>
    <row r="42" spans="1:11" ht="27" customHeight="1">
      <c r="A42" s="20"/>
      <c r="K42" s="139"/>
    </row>
    <row r="43" ht="42.75" customHeight="1">
      <c r="A43" s="20"/>
    </row>
    <row r="44" ht="16.5" customHeight="1">
      <c r="A44" s="20"/>
    </row>
    <row r="45" ht="30" customHeight="1">
      <c r="A45" s="20"/>
    </row>
    <row r="46" ht="21.75" customHeight="1">
      <c r="A46" s="20"/>
    </row>
    <row r="47" ht="29.25" customHeight="1">
      <c r="A47" s="20"/>
    </row>
    <row r="48" spans="1:10" ht="29.25" customHeight="1">
      <c r="A48"/>
      <c r="B48"/>
      <c r="C48"/>
      <c r="D48" s="249"/>
      <c r="E48" s="265"/>
      <c r="F48" s="265"/>
      <c r="G48"/>
      <c r="H48"/>
      <c r="I48"/>
      <c r="J48"/>
    </row>
    <row r="49" spans="1:10" ht="29.25" customHeight="1">
      <c r="A49"/>
      <c r="B49"/>
      <c r="C49"/>
      <c r="D49" s="249"/>
      <c r="E49" s="265"/>
      <c r="F49" s="265"/>
      <c r="G49"/>
      <c r="H49"/>
      <c r="I49"/>
      <c r="J49"/>
    </row>
    <row r="50" spans="1:10" ht="29.25" customHeight="1">
      <c r="A50"/>
      <c r="B50"/>
      <c r="C50"/>
      <c r="D50" s="249"/>
      <c r="E50" s="265"/>
      <c r="F50" s="265"/>
      <c r="G50"/>
      <c r="H50"/>
      <c r="I50"/>
      <c r="J50"/>
    </row>
    <row r="51" spans="1:10" ht="12" customHeight="1">
      <c r="A51" s="40"/>
      <c r="B51" s="40"/>
      <c r="C51" s="40"/>
      <c r="E51" s="267"/>
      <c r="F51" s="267"/>
      <c r="G51" s="40"/>
      <c r="H51" s="40"/>
      <c r="I51" s="40"/>
      <c r="J51" s="40"/>
    </row>
    <row r="52" spans="1:10" ht="12" customHeight="1">
      <c r="A52" s="40"/>
      <c r="B52" s="40"/>
      <c r="C52" s="40"/>
      <c r="E52" s="267"/>
      <c r="F52" s="267"/>
      <c r="G52" s="40"/>
      <c r="H52" s="40"/>
      <c r="I52" s="40"/>
      <c r="J52" s="40"/>
    </row>
    <row r="53" spans="1:10" ht="12" customHeight="1">
      <c r="A53" s="40"/>
      <c r="B53" s="40"/>
      <c r="C53" s="40"/>
      <c r="E53" s="267"/>
      <c r="F53" s="267"/>
      <c r="G53" s="40"/>
      <c r="H53" s="40"/>
      <c r="I53" s="40"/>
      <c r="J53" s="40"/>
    </row>
    <row r="54" spans="1:10" ht="12" customHeight="1">
      <c r="A54" s="40"/>
      <c r="B54" s="40"/>
      <c r="C54" s="40"/>
      <c r="E54" s="267"/>
      <c r="F54" s="267"/>
      <c r="G54" s="40"/>
      <c r="H54" s="40"/>
      <c r="I54" s="40"/>
      <c r="J54" s="40"/>
    </row>
    <row r="55" spans="1:10" ht="12" customHeight="1">
      <c r="A55" s="40"/>
      <c r="B55" s="40"/>
      <c r="C55" s="40"/>
      <c r="E55" s="267"/>
      <c r="F55" s="267"/>
      <c r="G55" s="40"/>
      <c r="H55" s="40"/>
      <c r="I55" s="40"/>
      <c r="J55" s="40"/>
    </row>
    <row r="56" spans="1:10" ht="12" customHeight="1">
      <c r="A56" s="40"/>
      <c r="B56" s="40"/>
      <c r="C56" s="40"/>
      <c r="E56" s="267"/>
      <c r="F56" s="267"/>
      <c r="G56" s="40"/>
      <c r="H56" s="40"/>
      <c r="I56" s="40"/>
      <c r="J56" s="40"/>
    </row>
    <row r="57" spans="1:9" ht="15">
      <c r="A57" s="14"/>
      <c r="B57" s="15"/>
      <c r="C57" s="15"/>
      <c r="D57" s="247"/>
      <c r="E57" s="245"/>
      <c r="F57" s="245"/>
      <c r="G57" s="15"/>
      <c r="H57" s="15"/>
      <c r="I57" s="16"/>
    </row>
    <row r="58" spans="1:9" ht="15.75">
      <c r="A58" s="14"/>
      <c r="B58" s="18"/>
      <c r="C58" s="19"/>
      <c r="D58" s="247"/>
      <c r="E58" s="245"/>
      <c r="F58" s="245"/>
      <c r="G58" s="15"/>
      <c r="I58" s="69"/>
    </row>
    <row r="59" spans="1:10" ht="12" customHeight="1">
      <c r="A59" s="14"/>
      <c r="B59" s="19"/>
      <c r="C59" s="19"/>
      <c r="D59" s="247"/>
      <c r="E59" s="245"/>
      <c r="F59" s="245"/>
      <c r="G59" s="15"/>
      <c r="H59" s="15"/>
      <c r="I59" s="16"/>
      <c r="J59" s="15"/>
    </row>
    <row r="60" spans="1:10" ht="12" customHeight="1">
      <c r="A60" s="14"/>
      <c r="B60" s="15"/>
      <c r="C60" s="19"/>
      <c r="D60" s="247"/>
      <c r="E60" s="245"/>
      <c r="F60" s="245"/>
      <c r="G60" s="15"/>
      <c r="H60" s="15"/>
      <c r="I60" s="15"/>
      <c r="J60" s="15"/>
    </row>
    <row r="61" spans="1:10" ht="12" customHeight="1">
      <c r="A61" s="14"/>
      <c r="B61" s="18"/>
      <c r="C61" s="19"/>
      <c r="D61" s="21"/>
      <c r="E61" s="268"/>
      <c r="F61" s="268"/>
      <c r="G61" s="15"/>
      <c r="H61" s="15"/>
      <c r="I61" s="22"/>
      <c r="J61" s="15"/>
    </row>
    <row r="62" spans="1:10" ht="12" customHeight="1">
      <c r="A62" s="14"/>
      <c r="B62" s="22"/>
      <c r="C62" s="19"/>
      <c r="D62" s="247"/>
      <c r="E62" s="245"/>
      <c r="F62" s="245"/>
      <c r="G62" s="15"/>
      <c r="H62" s="15"/>
      <c r="I62" s="23"/>
      <c r="J62" s="15"/>
    </row>
    <row r="63" spans="1:10" ht="12" customHeight="1">
      <c r="A63" s="14"/>
      <c r="B63" s="15"/>
      <c r="C63" s="19"/>
      <c r="D63" s="247"/>
      <c r="E63" s="245"/>
      <c r="F63" s="245"/>
      <c r="G63" s="15"/>
      <c r="H63" s="15"/>
      <c r="I63" s="16"/>
      <c r="J63" s="15"/>
    </row>
    <row r="64" spans="1:10" ht="12" customHeight="1" hidden="1">
      <c r="A64" s="14"/>
      <c r="B64" s="22">
        <v>1</v>
      </c>
      <c r="C64" s="19">
        <v>2</v>
      </c>
      <c r="D64" s="247">
        <v>3</v>
      </c>
      <c r="E64" s="245">
        <v>4</v>
      </c>
      <c r="F64" s="245"/>
      <c r="G64" s="15"/>
      <c r="H64" s="15"/>
      <c r="I64" s="24"/>
      <c r="J64" s="15"/>
    </row>
    <row r="65" spans="1:10" ht="12" customHeight="1">
      <c r="A65" s="14"/>
      <c r="B65" s="25"/>
      <c r="C65" s="26"/>
      <c r="D65" s="247"/>
      <c r="E65" s="245"/>
      <c r="F65" s="245"/>
      <c r="G65" s="15"/>
      <c r="H65" s="15"/>
      <c r="I65" s="38"/>
      <c r="J65" s="15"/>
    </row>
    <row r="66" spans="1:10" ht="12" customHeight="1">
      <c r="A66" s="14"/>
      <c r="B66" s="52"/>
      <c r="C66" s="52"/>
      <c r="D66" s="247"/>
      <c r="E66" s="245"/>
      <c r="F66" s="245"/>
      <c r="G66" s="15"/>
      <c r="H66" s="15"/>
      <c r="I66" s="16"/>
      <c r="J66" s="15"/>
    </row>
    <row r="67" spans="1:10" ht="12" customHeight="1">
      <c r="A67" s="14"/>
      <c r="B67" s="51"/>
      <c r="C67" s="15"/>
      <c r="D67" s="247"/>
      <c r="E67" s="245"/>
      <c r="F67" s="245"/>
      <c r="G67" s="15"/>
      <c r="H67" s="15"/>
      <c r="I67" s="16"/>
      <c r="J67" s="15"/>
    </row>
    <row r="68" spans="1:10" ht="12" customHeight="1">
      <c r="A68" s="14"/>
      <c r="B68" s="18"/>
      <c r="C68" s="51"/>
      <c r="D68" s="251"/>
      <c r="E68" s="269"/>
      <c r="F68" s="269"/>
      <c r="G68" s="22"/>
      <c r="H68" s="22"/>
      <c r="I68" s="22"/>
      <c r="J68" s="15"/>
    </row>
    <row r="69" spans="1:10" ht="12" customHeight="1">
      <c r="A69" s="14"/>
      <c r="B69" s="19"/>
      <c r="C69" s="19"/>
      <c r="D69" s="251"/>
      <c r="E69" s="269"/>
      <c r="F69" s="269"/>
      <c r="G69" s="22"/>
      <c r="H69" s="22"/>
      <c r="I69" s="53"/>
      <c r="J69" s="15"/>
    </row>
    <row r="70" spans="1:10" ht="12" customHeight="1">
      <c r="A70" s="14"/>
      <c r="B70" s="54"/>
      <c r="C70" s="15"/>
      <c r="D70" s="247"/>
      <c r="E70" s="245"/>
      <c r="F70" s="245"/>
      <c r="G70" s="55"/>
      <c r="H70" s="15"/>
      <c r="I70" s="16"/>
      <c r="J70" s="15"/>
    </row>
    <row r="71" spans="1:10" ht="12" customHeight="1">
      <c r="A71" s="14"/>
      <c r="B71" s="52"/>
      <c r="C71" s="15"/>
      <c r="D71" s="247"/>
      <c r="E71" s="245"/>
      <c r="F71" s="245"/>
      <c r="G71" s="15"/>
      <c r="H71" s="15"/>
      <c r="I71" s="16"/>
      <c r="J71" s="15"/>
    </row>
    <row r="72" spans="1:10" ht="12" customHeight="1">
      <c r="A72" s="14"/>
      <c r="B72" s="26"/>
      <c r="C72" s="26"/>
      <c r="D72" s="247"/>
      <c r="E72" s="270"/>
      <c r="F72" s="270"/>
      <c r="G72" s="26"/>
      <c r="H72" s="26"/>
      <c r="I72" s="26"/>
      <c r="J72" s="15"/>
    </row>
    <row r="73" spans="1:10" ht="12" customHeight="1">
      <c r="A73" s="14"/>
      <c r="B73" s="56"/>
      <c r="C73" s="15"/>
      <c r="D73" s="247"/>
      <c r="E73" s="57"/>
      <c r="F73" s="245"/>
      <c r="G73" s="57"/>
      <c r="H73" s="15"/>
      <c r="I73" s="57"/>
      <c r="J73" s="15"/>
    </row>
    <row r="74" spans="1:10" ht="12" customHeight="1">
      <c r="A74" s="14"/>
      <c r="B74" s="56"/>
      <c r="C74" s="15"/>
      <c r="D74" s="247"/>
      <c r="E74" s="245"/>
      <c r="F74" s="245"/>
      <c r="G74" s="41"/>
      <c r="H74" s="15"/>
      <c r="I74" s="16"/>
      <c r="J74" s="15"/>
    </row>
    <row r="75" spans="1:10" ht="12" customHeight="1">
      <c r="A75" s="14"/>
      <c r="B75" s="56"/>
      <c r="C75" s="15"/>
      <c r="D75" s="247"/>
      <c r="E75" s="245"/>
      <c r="F75" s="245"/>
      <c r="G75" s="41"/>
      <c r="H75" s="15"/>
      <c r="I75" s="16"/>
      <c r="J75" s="15"/>
    </row>
    <row r="76" spans="1:10" ht="12" customHeight="1">
      <c r="A76" s="14"/>
      <c r="B76" s="56"/>
      <c r="C76" s="15"/>
      <c r="D76" s="247"/>
      <c r="E76" s="245"/>
      <c r="F76" s="245"/>
      <c r="G76" s="41"/>
      <c r="H76" s="15"/>
      <c r="I76" s="16"/>
      <c r="J76" s="15"/>
    </row>
    <row r="77" spans="1:10" ht="12" customHeight="1">
      <c r="A77" s="14"/>
      <c r="B77" s="56"/>
      <c r="C77" s="15"/>
      <c r="D77" s="252"/>
      <c r="E77" s="57"/>
      <c r="F77" s="57"/>
      <c r="G77" s="57"/>
      <c r="H77" s="57"/>
      <c r="I77" s="57"/>
      <c r="J77" s="15"/>
    </row>
    <row r="78" spans="1:10" ht="12" customHeight="1">
      <c r="A78" s="14"/>
      <c r="B78" s="56"/>
      <c r="C78" s="15"/>
      <c r="D78" s="252"/>
      <c r="E78" s="57"/>
      <c r="F78" s="57"/>
      <c r="G78" s="57"/>
      <c r="H78" s="57"/>
      <c r="I78" s="57"/>
      <c r="J78" s="15"/>
    </row>
    <row r="79" spans="1:10" ht="12" customHeight="1">
      <c r="A79" s="14"/>
      <c r="B79" s="56"/>
      <c r="C79" s="15"/>
      <c r="D79" s="252"/>
      <c r="E79" s="57"/>
      <c r="F79" s="57"/>
      <c r="G79" s="57"/>
      <c r="H79" s="57"/>
      <c r="I79" s="57"/>
      <c r="J79" s="15"/>
    </row>
    <row r="80" spans="1:10" ht="12" customHeight="1">
      <c r="A80" s="14"/>
      <c r="B80" s="56"/>
      <c r="C80" s="15"/>
      <c r="D80" s="252"/>
      <c r="E80" s="57"/>
      <c r="F80" s="57"/>
      <c r="G80" s="57"/>
      <c r="H80" s="57"/>
      <c r="I80" s="57"/>
      <c r="J80" s="15"/>
    </row>
    <row r="81" spans="1:10" ht="12" customHeight="1">
      <c r="A81" s="14"/>
      <c r="B81" s="56"/>
      <c r="C81" s="15"/>
      <c r="D81" s="252"/>
      <c r="E81" s="57"/>
      <c r="F81" s="57"/>
      <c r="G81" s="57"/>
      <c r="H81" s="57"/>
      <c r="I81" s="57"/>
      <c r="J81" s="15"/>
    </row>
    <row r="82" spans="1:10" ht="12" customHeight="1">
      <c r="A82" s="14"/>
      <c r="B82" s="56"/>
      <c r="C82" s="15"/>
      <c r="D82" s="252"/>
      <c r="E82" s="57"/>
      <c r="F82" s="57"/>
      <c r="G82" s="57"/>
      <c r="H82" s="57"/>
      <c r="I82" s="57"/>
      <c r="J82" s="15"/>
    </row>
    <row r="83" spans="1:10" ht="12" customHeight="1">
      <c r="A83" s="14"/>
      <c r="B83" s="56"/>
      <c r="C83" s="15"/>
      <c r="D83" s="252"/>
      <c r="E83" s="57"/>
      <c r="F83" s="57"/>
      <c r="G83" s="57"/>
      <c r="H83" s="57"/>
      <c r="I83" s="57"/>
      <c r="J83" s="15"/>
    </row>
    <row r="84" spans="1:10" ht="12" customHeight="1">
      <c r="A84" s="14"/>
      <c r="B84" s="56"/>
      <c r="C84" s="15"/>
      <c r="D84" s="252"/>
      <c r="E84" s="57"/>
      <c r="F84" s="57"/>
      <c r="G84" s="57"/>
      <c r="H84" s="57"/>
      <c r="I84" s="57"/>
      <c r="J84" s="15"/>
    </row>
    <row r="85" spans="1:10" ht="12" customHeight="1">
      <c r="A85" s="14"/>
      <c r="B85" s="56"/>
      <c r="C85" s="15"/>
      <c r="D85" s="252"/>
      <c r="E85" s="57"/>
      <c r="F85" s="57"/>
      <c r="G85" s="57"/>
      <c r="H85" s="57"/>
      <c r="I85" s="57"/>
      <c r="J85" s="15"/>
    </row>
    <row r="86" spans="1:10" ht="12" customHeight="1">
      <c r="A86" s="14"/>
      <c r="B86" s="56"/>
      <c r="C86" s="15"/>
      <c r="D86" s="252"/>
      <c r="E86" s="57"/>
      <c r="F86" s="57"/>
      <c r="G86" s="57"/>
      <c r="H86" s="57"/>
      <c r="I86" s="57"/>
      <c r="J86" s="15"/>
    </row>
    <row r="87" spans="1:10" ht="12" customHeight="1">
      <c r="A87" s="14"/>
      <c r="B87" s="52"/>
      <c r="C87" s="15"/>
      <c r="D87" s="252"/>
      <c r="E87" s="57"/>
      <c r="F87" s="57"/>
      <c r="G87" s="57"/>
      <c r="H87" s="57"/>
      <c r="I87" s="57"/>
      <c r="J87" s="15"/>
    </row>
    <row r="88" spans="1:10" ht="12" customHeight="1">
      <c r="A88" s="14"/>
      <c r="B88" s="52"/>
      <c r="C88" s="15"/>
      <c r="D88" s="253"/>
      <c r="E88" s="19"/>
      <c r="F88" s="19"/>
      <c r="G88" s="19"/>
      <c r="H88" s="52"/>
      <c r="I88" s="52"/>
      <c r="J88" s="15"/>
    </row>
    <row r="89" spans="1:10" ht="12" customHeight="1">
      <c r="A89" s="14"/>
      <c r="B89" s="52"/>
      <c r="C89" s="15"/>
      <c r="D89" s="253"/>
      <c r="E89" s="19"/>
      <c r="F89" s="19"/>
      <c r="G89" s="19"/>
      <c r="H89" s="52"/>
      <c r="I89" s="52"/>
      <c r="J89" s="15"/>
    </row>
    <row r="90" spans="1:10" ht="12" customHeight="1">
      <c r="A90" s="14"/>
      <c r="B90" s="56"/>
      <c r="C90" s="15"/>
      <c r="D90" s="252"/>
      <c r="E90" s="57"/>
      <c r="F90" s="57"/>
      <c r="G90" s="57"/>
      <c r="H90" s="57"/>
      <c r="I90" s="57"/>
      <c r="J90" s="15"/>
    </row>
    <row r="91" spans="1:10" ht="12" customHeight="1">
      <c r="A91" s="14"/>
      <c r="B91" s="52"/>
      <c r="C91" s="15"/>
      <c r="D91" s="247"/>
      <c r="E91" s="245"/>
      <c r="F91" s="245"/>
      <c r="G91" s="15"/>
      <c r="H91" s="15"/>
      <c r="I91" s="15"/>
      <c r="J91" s="15"/>
    </row>
    <row r="92" spans="1:10" ht="12" customHeight="1">
      <c r="A92" s="14"/>
      <c r="B92" s="52"/>
      <c r="C92" s="52"/>
      <c r="D92" s="247"/>
      <c r="E92" s="245"/>
      <c r="F92" s="245"/>
      <c r="G92" s="15"/>
      <c r="H92" s="15"/>
      <c r="I92" s="16"/>
      <c r="J92" s="15"/>
    </row>
    <row r="93" spans="1:10" ht="12" customHeight="1">
      <c r="A93" s="14"/>
      <c r="B93" s="56"/>
      <c r="C93" s="58"/>
      <c r="D93" s="247"/>
      <c r="E93" s="245"/>
      <c r="F93" s="245"/>
      <c r="G93" s="15"/>
      <c r="H93" s="15"/>
      <c r="I93" s="16"/>
      <c r="J93" s="15"/>
    </row>
    <row r="94" spans="1:10" ht="12" customHeight="1">
      <c r="A94" s="14"/>
      <c r="B94" s="56"/>
      <c r="C94" s="15"/>
      <c r="D94" s="247"/>
      <c r="E94" s="245"/>
      <c r="F94" s="245"/>
      <c r="G94" s="15"/>
      <c r="H94" s="15"/>
      <c r="I94" s="16"/>
      <c r="J94" s="15"/>
    </row>
    <row r="95" spans="1:10" ht="12" customHeight="1">
      <c r="A95" s="14"/>
      <c r="B95" s="56"/>
      <c r="C95" s="58"/>
      <c r="D95" s="247"/>
      <c r="E95" s="245"/>
      <c r="F95" s="245"/>
      <c r="G95" s="15"/>
      <c r="H95" s="15"/>
      <c r="I95" s="16"/>
      <c r="J95" s="15"/>
    </row>
    <row r="96" spans="1:10" ht="12" customHeight="1">
      <c r="A96" s="14"/>
      <c r="B96" s="56"/>
      <c r="C96" s="58"/>
      <c r="D96" s="247"/>
      <c r="E96" s="245"/>
      <c r="F96" s="245"/>
      <c r="G96" s="15"/>
      <c r="H96" s="15"/>
      <c r="I96" s="16"/>
      <c r="J96" s="15"/>
    </row>
    <row r="97" spans="1:10" ht="12" customHeight="1">
      <c r="A97" s="14"/>
      <c r="B97" s="56"/>
      <c r="C97" s="58"/>
      <c r="D97" s="247"/>
      <c r="E97" s="245"/>
      <c r="F97" s="245"/>
      <c r="G97" s="15"/>
      <c r="H97" s="15"/>
      <c r="I97" s="16"/>
      <c r="J97" s="15"/>
    </row>
    <row r="98" spans="1:10" ht="12" customHeight="1">
      <c r="A98" s="14"/>
      <c r="B98" s="15"/>
      <c r="C98" s="15"/>
      <c r="D98" s="247"/>
      <c r="E98" s="245"/>
      <c r="F98" s="245"/>
      <c r="G98" s="15"/>
      <c r="H98" s="15"/>
      <c r="I98" s="15"/>
      <c r="J98" s="15"/>
    </row>
    <row r="99" spans="1:10" ht="12" customHeight="1">
      <c r="A99" s="14"/>
      <c r="B99" s="15"/>
      <c r="C99" s="15"/>
      <c r="D99" s="247"/>
      <c r="E99" s="245"/>
      <c r="F99" s="245"/>
      <c r="G99" s="15"/>
      <c r="H99" s="15"/>
      <c r="I99" s="15"/>
      <c r="J99" s="15"/>
    </row>
    <row r="100" spans="1:10" ht="12" customHeight="1">
      <c r="A100" s="14"/>
      <c r="B100" s="15"/>
      <c r="C100" s="15"/>
      <c r="D100" s="247"/>
      <c r="E100" s="245"/>
      <c r="F100" s="245"/>
      <c r="G100" s="15"/>
      <c r="H100" s="15"/>
      <c r="I100" s="16"/>
      <c r="J100" s="15"/>
    </row>
    <row r="101" spans="1:10" ht="12" customHeight="1">
      <c r="A101" s="14"/>
      <c r="B101" s="15"/>
      <c r="C101" s="15"/>
      <c r="D101" s="247"/>
      <c r="E101" s="245"/>
      <c r="F101" s="245"/>
      <c r="G101" s="15"/>
      <c r="H101" s="15"/>
      <c r="I101" s="16"/>
      <c r="J101" s="15"/>
    </row>
    <row r="102" spans="1:10" ht="12" customHeight="1">
      <c r="A102" s="14"/>
      <c r="B102" s="15"/>
      <c r="C102" s="15"/>
      <c r="D102" s="247"/>
      <c r="E102" s="245"/>
      <c r="F102" s="245"/>
      <c r="G102" s="15"/>
      <c r="H102" s="15"/>
      <c r="I102" s="16"/>
      <c r="J102" s="15"/>
    </row>
    <row r="103" spans="1:10" ht="12" customHeight="1">
      <c r="A103" s="14"/>
      <c r="B103" s="15"/>
      <c r="C103" s="15"/>
      <c r="D103" s="247"/>
      <c r="E103" s="245"/>
      <c r="F103" s="245"/>
      <c r="G103" s="15"/>
      <c r="H103" s="15"/>
      <c r="I103" s="16"/>
      <c r="J103" s="15"/>
    </row>
    <row r="104" spans="1:10" ht="12" customHeight="1">
      <c r="A104" s="14"/>
      <c r="B104" s="15"/>
      <c r="C104" s="15"/>
      <c r="D104" s="247"/>
      <c r="E104" s="245"/>
      <c r="F104" s="245"/>
      <c r="G104" s="15"/>
      <c r="H104" s="15"/>
      <c r="I104" s="16"/>
      <c r="J104" s="15"/>
    </row>
    <row r="105" spans="1:10" ht="12" customHeight="1">
      <c r="A105" s="14"/>
      <c r="B105" s="15"/>
      <c r="C105" s="15"/>
      <c r="D105" s="247"/>
      <c r="E105" s="245"/>
      <c r="F105" s="245"/>
      <c r="G105" s="15"/>
      <c r="H105" s="15"/>
      <c r="I105" s="16"/>
      <c r="J105" s="15"/>
    </row>
    <row r="106" spans="1:10" ht="12" customHeight="1">
      <c r="A106" s="14"/>
      <c r="B106" s="15"/>
      <c r="C106" s="15"/>
      <c r="D106" s="247"/>
      <c r="E106" s="245"/>
      <c r="F106" s="245"/>
      <c r="G106" s="15"/>
      <c r="H106" s="15"/>
      <c r="I106" s="16"/>
      <c r="J106" s="15"/>
    </row>
    <row r="107" spans="1:10" ht="12" customHeight="1">
      <c r="A107" s="14"/>
      <c r="B107" s="15"/>
      <c r="C107" s="15"/>
      <c r="D107" s="247"/>
      <c r="E107" s="245"/>
      <c r="F107" s="245"/>
      <c r="G107" s="15"/>
      <c r="H107" s="15"/>
      <c r="I107" s="16"/>
      <c r="J107" s="15"/>
    </row>
    <row r="108" spans="1:10" ht="12" customHeight="1">
      <c r="A108" s="14"/>
      <c r="B108" s="15"/>
      <c r="C108" s="15"/>
      <c r="D108" s="247"/>
      <c r="E108" s="245"/>
      <c r="F108" s="245"/>
      <c r="G108" s="15"/>
      <c r="H108" s="15"/>
      <c r="I108" s="16"/>
      <c r="J108" s="15"/>
    </row>
    <row r="109" spans="1:10" ht="12" customHeight="1">
      <c r="A109" s="14"/>
      <c r="B109" s="15"/>
      <c r="C109" s="15"/>
      <c r="D109" s="247"/>
      <c r="E109" s="245"/>
      <c r="F109" s="245"/>
      <c r="G109" s="15"/>
      <c r="H109" s="15"/>
      <c r="I109" s="16"/>
      <c r="J109" s="15"/>
    </row>
    <row r="110" spans="1:10" ht="12" customHeight="1">
      <c r="A110" s="14"/>
      <c r="B110" s="15"/>
      <c r="C110" s="15"/>
      <c r="D110" s="247"/>
      <c r="E110" s="245"/>
      <c r="F110" s="245"/>
      <c r="G110" s="15"/>
      <c r="H110" s="15"/>
      <c r="I110" s="16"/>
      <c r="J110" s="15"/>
    </row>
    <row r="111" spans="1:10" ht="12" customHeight="1">
      <c r="A111" s="14"/>
      <c r="B111" s="15"/>
      <c r="C111" s="15"/>
      <c r="D111" s="247"/>
      <c r="E111" s="245"/>
      <c r="F111" s="245"/>
      <c r="G111" s="15"/>
      <c r="H111" s="15"/>
      <c r="I111" s="16"/>
      <c r="J111" s="15"/>
    </row>
    <row r="112" spans="1:10" ht="12" customHeight="1">
      <c r="A112" s="14"/>
      <c r="B112" s="15"/>
      <c r="C112" s="15"/>
      <c r="D112" s="247"/>
      <c r="E112" s="245"/>
      <c r="F112" s="245"/>
      <c r="G112" s="15"/>
      <c r="H112" s="15"/>
      <c r="I112" s="16"/>
      <c r="J112" s="15"/>
    </row>
    <row r="113" spans="1:10" ht="12" customHeight="1">
      <c r="A113" s="14"/>
      <c r="B113" s="15"/>
      <c r="C113" s="15"/>
      <c r="D113" s="247"/>
      <c r="E113" s="245"/>
      <c r="F113" s="245"/>
      <c r="G113" s="15"/>
      <c r="H113" s="15"/>
      <c r="I113" s="16"/>
      <c r="J113" s="15"/>
    </row>
    <row r="114" spans="1:10" ht="12" customHeight="1">
      <c r="A114" s="14"/>
      <c r="B114" s="15"/>
      <c r="C114" s="15"/>
      <c r="D114" s="247"/>
      <c r="E114" s="245"/>
      <c r="F114" s="245"/>
      <c r="G114" s="15"/>
      <c r="H114" s="15"/>
      <c r="I114" s="16"/>
      <c r="J114" s="15"/>
    </row>
    <row r="115" spans="1:10" ht="12" customHeight="1">
      <c r="A115" s="14"/>
      <c r="B115" s="15"/>
      <c r="C115" s="15"/>
      <c r="D115" s="247"/>
      <c r="E115" s="245"/>
      <c r="F115" s="245"/>
      <c r="G115" s="15"/>
      <c r="H115" s="15"/>
      <c r="I115" s="16"/>
      <c r="J115" s="15"/>
    </row>
    <row r="116" spans="1:10" ht="12" customHeight="1">
      <c r="A116" s="14"/>
      <c r="B116" s="15"/>
      <c r="C116" s="15"/>
      <c r="D116" s="247"/>
      <c r="E116" s="245"/>
      <c r="F116" s="245"/>
      <c r="G116" s="15"/>
      <c r="H116" s="15"/>
      <c r="I116" s="16"/>
      <c r="J116" s="15"/>
    </row>
    <row r="117" spans="1:10" ht="12" customHeight="1">
      <c r="A117" s="14"/>
      <c r="B117" s="15"/>
      <c r="C117" s="15"/>
      <c r="D117" s="247"/>
      <c r="E117" s="245"/>
      <c r="F117" s="245"/>
      <c r="G117" s="15"/>
      <c r="H117" s="15"/>
      <c r="I117" s="16"/>
      <c r="J117" s="15"/>
    </row>
    <row r="118" spans="1:10" ht="12" customHeight="1">
      <c r="A118" s="14"/>
      <c r="B118" s="15"/>
      <c r="C118" s="15"/>
      <c r="D118" s="247"/>
      <c r="E118" s="245"/>
      <c r="F118" s="245"/>
      <c r="G118" s="15"/>
      <c r="H118" s="15"/>
      <c r="I118" s="16"/>
      <c r="J118" s="15"/>
    </row>
    <row r="119" spans="1:10" ht="12" customHeight="1">
      <c r="A119" s="14"/>
      <c r="B119" s="15"/>
      <c r="C119" s="15"/>
      <c r="D119" s="247"/>
      <c r="E119" s="245"/>
      <c r="F119" s="245"/>
      <c r="G119" s="15"/>
      <c r="H119" s="15"/>
      <c r="I119" s="16"/>
      <c r="J119" s="15"/>
    </row>
    <row r="120" spans="1:10" ht="12" customHeight="1">
      <c r="A120" s="14"/>
      <c r="B120" s="15"/>
      <c r="C120" s="15"/>
      <c r="D120" s="247"/>
      <c r="E120" s="245"/>
      <c r="F120" s="245"/>
      <c r="G120" s="15"/>
      <c r="H120" s="15"/>
      <c r="I120" s="16"/>
      <c r="J120" s="15"/>
    </row>
    <row r="121" spans="1:10" ht="12" customHeight="1">
      <c r="A121" s="14"/>
      <c r="B121" s="15"/>
      <c r="C121" s="15"/>
      <c r="D121" s="247"/>
      <c r="E121" s="245"/>
      <c r="F121" s="245"/>
      <c r="G121" s="15"/>
      <c r="H121" s="15"/>
      <c r="I121" s="16"/>
      <c r="J121" s="15"/>
    </row>
    <row r="122" spans="1:10" ht="12" customHeight="1">
      <c r="A122" s="14"/>
      <c r="B122" s="15"/>
      <c r="C122" s="15"/>
      <c r="D122" s="247"/>
      <c r="E122" s="245"/>
      <c r="F122" s="245"/>
      <c r="G122" s="15"/>
      <c r="H122" s="15"/>
      <c r="I122" s="16"/>
      <c r="J122" s="15"/>
    </row>
    <row r="123" spans="1:10" ht="12" customHeight="1">
      <c r="A123" s="14"/>
      <c r="B123" s="15"/>
      <c r="C123" s="15"/>
      <c r="D123" s="247"/>
      <c r="E123" s="245"/>
      <c r="F123" s="245"/>
      <c r="G123" s="15"/>
      <c r="H123" s="15"/>
      <c r="I123" s="16"/>
      <c r="J123" s="15"/>
    </row>
    <row r="124" spans="1:10" ht="12" customHeight="1">
      <c r="A124" s="14"/>
      <c r="B124" s="15"/>
      <c r="C124" s="15"/>
      <c r="D124" s="247"/>
      <c r="E124" s="245"/>
      <c r="F124" s="245"/>
      <c r="G124" s="15"/>
      <c r="H124" s="15"/>
      <c r="I124" s="16"/>
      <c r="J124" s="15"/>
    </row>
    <row r="125" spans="1:10" ht="12" customHeight="1">
      <c r="A125" s="14"/>
      <c r="B125" s="15"/>
      <c r="C125" s="15"/>
      <c r="D125" s="247"/>
      <c r="E125" s="245"/>
      <c r="F125" s="245"/>
      <c r="G125" s="15"/>
      <c r="H125" s="15"/>
      <c r="I125" s="16"/>
      <c r="J125" s="15"/>
    </row>
    <row r="126" spans="1:10" ht="12" customHeight="1">
      <c r="A126" s="14"/>
      <c r="B126" s="15"/>
      <c r="C126" s="15"/>
      <c r="D126" s="247"/>
      <c r="E126" s="245"/>
      <c r="F126" s="245"/>
      <c r="G126" s="15"/>
      <c r="H126" s="15"/>
      <c r="I126" s="16"/>
      <c r="J126" s="15"/>
    </row>
    <row r="127" spans="1:10" ht="12" customHeight="1">
      <c r="A127" s="14"/>
      <c r="B127" s="15"/>
      <c r="C127" s="15"/>
      <c r="D127" s="247"/>
      <c r="E127" s="245"/>
      <c r="F127" s="245"/>
      <c r="G127" s="15"/>
      <c r="H127" s="15"/>
      <c r="I127" s="16"/>
      <c r="J127" s="15"/>
    </row>
    <row r="128" spans="1:10" ht="12" customHeight="1">
      <c r="A128" s="14"/>
      <c r="B128" s="15"/>
      <c r="C128" s="15"/>
      <c r="D128" s="247"/>
      <c r="E128" s="245"/>
      <c r="F128" s="245"/>
      <c r="G128" s="15"/>
      <c r="H128" s="15"/>
      <c r="I128" s="16"/>
      <c r="J128" s="15"/>
    </row>
    <row r="129" spans="1:10" ht="12" customHeight="1">
      <c r="A129" s="14"/>
      <c r="B129" s="15"/>
      <c r="C129" s="15"/>
      <c r="D129" s="247"/>
      <c r="E129" s="245"/>
      <c r="F129" s="245"/>
      <c r="G129" s="15"/>
      <c r="H129" s="15"/>
      <c r="I129" s="16"/>
      <c r="J129" s="15"/>
    </row>
    <row r="130" spans="1:10" ht="12" customHeight="1">
      <c r="A130" s="14"/>
      <c r="B130" s="15"/>
      <c r="C130" s="15"/>
      <c r="D130" s="247"/>
      <c r="E130" s="245"/>
      <c r="F130" s="245"/>
      <c r="G130" s="15"/>
      <c r="H130" s="15"/>
      <c r="I130" s="16"/>
      <c r="J130" s="15"/>
    </row>
    <row r="131" spans="1:10" ht="12" customHeight="1">
      <c r="A131" s="14"/>
      <c r="B131" s="15"/>
      <c r="C131" s="15"/>
      <c r="D131" s="247"/>
      <c r="E131" s="245"/>
      <c r="F131" s="245"/>
      <c r="G131" s="15"/>
      <c r="H131" s="15"/>
      <c r="I131" s="16"/>
      <c r="J131" s="15"/>
    </row>
    <row r="132" spans="1:10" ht="12" customHeight="1">
      <c r="A132" s="14"/>
      <c r="B132" s="15"/>
      <c r="C132" s="15"/>
      <c r="D132" s="247"/>
      <c r="E132" s="245"/>
      <c r="F132" s="245"/>
      <c r="G132" s="15"/>
      <c r="H132" s="15"/>
      <c r="I132" s="16"/>
      <c r="J132" s="15"/>
    </row>
    <row r="133" spans="1:10" ht="12" customHeight="1">
      <c r="A133" s="14"/>
      <c r="B133" s="15"/>
      <c r="C133" s="15"/>
      <c r="D133" s="247"/>
      <c r="E133" s="245"/>
      <c r="F133" s="245"/>
      <c r="G133" s="15"/>
      <c r="H133" s="15"/>
      <c r="I133" s="16"/>
      <c r="J133" s="15"/>
    </row>
    <row r="134" spans="1:10" ht="12" customHeight="1">
      <c r="A134" s="14"/>
      <c r="B134" s="15"/>
      <c r="C134" s="15"/>
      <c r="D134" s="247"/>
      <c r="E134" s="245"/>
      <c r="F134" s="245"/>
      <c r="G134" s="15"/>
      <c r="H134" s="15"/>
      <c r="I134" s="16"/>
      <c r="J134" s="15"/>
    </row>
    <row r="135" spans="1:10" ht="12" customHeight="1">
      <c r="A135" s="14"/>
      <c r="B135" s="15"/>
      <c r="C135" s="15"/>
      <c r="D135" s="247"/>
      <c r="E135" s="245"/>
      <c r="F135" s="245"/>
      <c r="G135" s="15"/>
      <c r="H135" s="15"/>
      <c r="I135" s="16"/>
      <c r="J135" s="15"/>
    </row>
    <row r="136" spans="1:10" ht="12" customHeight="1">
      <c r="A136" s="14"/>
      <c r="B136" s="15"/>
      <c r="C136" s="15"/>
      <c r="D136" s="247"/>
      <c r="E136" s="245"/>
      <c r="F136" s="245"/>
      <c r="G136" s="15"/>
      <c r="H136" s="15"/>
      <c r="I136" s="16"/>
      <c r="J136" s="15"/>
    </row>
    <row r="137" spans="1:10" ht="12" customHeight="1">
      <c r="A137" s="14"/>
      <c r="B137" s="15"/>
      <c r="C137" s="15"/>
      <c r="D137" s="247"/>
      <c r="E137" s="245"/>
      <c r="F137" s="245"/>
      <c r="G137" s="15"/>
      <c r="H137" s="15"/>
      <c r="I137" s="16"/>
      <c r="J137" s="15"/>
    </row>
    <row r="138" spans="1:10" ht="12" customHeight="1">
      <c r="A138" s="14"/>
      <c r="B138" s="15"/>
      <c r="C138" s="15"/>
      <c r="D138" s="247"/>
      <c r="E138" s="245"/>
      <c r="F138" s="245"/>
      <c r="G138" s="15"/>
      <c r="H138" s="15"/>
      <c r="I138" s="16"/>
      <c r="J138" s="15"/>
    </row>
    <row r="139" spans="1:10" ht="12" customHeight="1">
      <c r="A139" s="14"/>
      <c r="B139" s="15"/>
      <c r="C139" s="15"/>
      <c r="D139" s="247"/>
      <c r="E139" s="245"/>
      <c r="F139" s="245"/>
      <c r="G139" s="15"/>
      <c r="H139" s="15"/>
      <c r="I139" s="16"/>
      <c r="J139" s="15"/>
    </row>
    <row r="140" spans="1:10" ht="12" customHeight="1">
      <c r="A140" s="14"/>
      <c r="B140" s="15"/>
      <c r="C140" s="15"/>
      <c r="D140" s="247"/>
      <c r="E140" s="245"/>
      <c r="F140" s="245"/>
      <c r="G140" s="15"/>
      <c r="H140" s="15"/>
      <c r="I140" s="16"/>
      <c r="J140" s="15"/>
    </row>
    <row r="141" spans="1:10" ht="12" customHeight="1">
      <c r="A141" s="14"/>
      <c r="B141" s="15"/>
      <c r="C141" s="15"/>
      <c r="D141" s="247"/>
      <c r="E141" s="245"/>
      <c r="F141" s="245"/>
      <c r="G141" s="15"/>
      <c r="H141" s="15"/>
      <c r="I141" s="16"/>
      <c r="J141" s="15"/>
    </row>
    <row r="142" spans="1:10" ht="12" customHeight="1">
      <c r="A142" s="14"/>
      <c r="B142" s="15"/>
      <c r="C142" s="15"/>
      <c r="D142" s="247"/>
      <c r="E142" s="245"/>
      <c r="F142" s="245"/>
      <c r="G142" s="15"/>
      <c r="H142" s="15"/>
      <c r="I142" s="16"/>
      <c r="J142" s="15"/>
    </row>
    <row r="143" spans="1:10" ht="12" customHeight="1">
      <c r="A143" s="14"/>
      <c r="B143" s="15"/>
      <c r="C143" s="15"/>
      <c r="D143" s="247"/>
      <c r="E143" s="245"/>
      <c r="F143" s="245"/>
      <c r="G143" s="15"/>
      <c r="H143" s="15"/>
      <c r="I143" s="16"/>
      <c r="J143" s="15"/>
    </row>
    <row r="144" spans="1:10" ht="12" customHeight="1">
      <c r="A144" s="14"/>
      <c r="B144" s="15"/>
      <c r="C144" s="15"/>
      <c r="D144" s="247"/>
      <c r="E144" s="245"/>
      <c r="F144" s="245"/>
      <c r="G144" s="15"/>
      <c r="H144" s="15"/>
      <c r="I144" s="16"/>
      <c r="J144" s="15"/>
    </row>
    <row r="145" spans="1:10" ht="12" customHeight="1">
      <c r="A145" s="14"/>
      <c r="B145" s="15"/>
      <c r="C145" s="15"/>
      <c r="D145" s="247"/>
      <c r="E145" s="245"/>
      <c r="F145" s="245"/>
      <c r="G145" s="15"/>
      <c r="H145" s="15"/>
      <c r="I145" s="16"/>
      <c r="J145" s="15"/>
    </row>
    <row r="146" spans="1:10" ht="12" customHeight="1">
      <c r="A146" s="14"/>
      <c r="B146" s="15"/>
      <c r="C146" s="15"/>
      <c r="D146" s="247"/>
      <c r="E146" s="245"/>
      <c r="F146" s="245"/>
      <c r="G146" s="15"/>
      <c r="H146" s="15"/>
      <c r="I146" s="16"/>
      <c r="J146" s="15"/>
    </row>
    <row r="147" spans="1:10" ht="12" customHeight="1">
      <c r="A147" s="14"/>
      <c r="B147" s="15"/>
      <c r="C147" s="15"/>
      <c r="D147" s="247"/>
      <c r="E147" s="245"/>
      <c r="F147" s="245"/>
      <c r="G147" s="15"/>
      <c r="H147" s="15"/>
      <c r="I147" s="16"/>
      <c r="J147" s="15"/>
    </row>
    <row r="148" spans="1:10" ht="12" customHeight="1">
      <c r="A148" s="14"/>
      <c r="B148" s="15"/>
      <c r="C148" s="15"/>
      <c r="D148" s="247"/>
      <c r="E148" s="245"/>
      <c r="F148" s="245"/>
      <c r="G148" s="15"/>
      <c r="H148" s="15"/>
      <c r="I148" s="16"/>
      <c r="J148" s="15"/>
    </row>
    <row r="149" spans="1:10" ht="12" customHeight="1">
      <c r="A149" s="14"/>
      <c r="B149" s="15"/>
      <c r="C149" s="15"/>
      <c r="D149" s="247"/>
      <c r="E149" s="245"/>
      <c r="F149" s="245"/>
      <c r="G149" s="15"/>
      <c r="H149" s="15"/>
      <c r="I149" s="16"/>
      <c r="J149" s="15"/>
    </row>
    <row r="150" spans="1:10" ht="12" customHeight="1">
      <c r="A150" s="14"/>
      <c r="B150" s="15"/>
      <c r="C150" s="15"/>
      <c r="D150" s="247"/>
      <c r="E150" s="245"/>
      <c r="F150" s="245"/>
      <c r="G150" s="15"/>
      <c r="H150" s="15"/>
      <c r="I150" s="16"/>
      <c r="J150" s="15"/>
    </row>
    <row r="151" spans="1:10" ht="12" customHeight="1">
      <c r="A151" s="14"/>
      <c r="B151" s="15"/>
      <c r="C151" s="15"/>
      <c r="D151" s="247"/>
      <c r="E151" s="245"/>
      <c r="F151" s="245"/>
      <c r="G151" s="15"/>
      <c r="H151" s="15"/>
      <c r="I151" s="16"/>
      <c r="J151" s="15"/>
    </row>
    <row r="152" spans="1:10" ht="12" customHeight="1">
      <c r="A152" s="14"/>
      <c r="B152" s="15"/>
      <c r="C152" s="15"/>
      <c r="D152" s="247"/>
      <c r="E152" s="245"/>
      <c r="F152" s="245"/>
      <c r="G152" s="15"/>
      <c r="H152" s="15"/>
      <c r="I152" s="16"/>
      <c r="J152" s="15"/>
    </row>
    <row r="153" spans="1:10" ht="12" customHeight="1">
      <c r="A153" s="14"/>
      <c r="B153" s="15"/>
      <c r="C153" s="15"/>
      <c r="D153" s="247"/>
      <c r="E153" s="245"/>
      <c r="F153" s="245"/>
      <c r="G153" s="15"/>
      <c r="H153" s="15"/>
      <c r="I153" s="16"/>
      <c r="J153" s="15"/>
    </row>
    <row r="154" spans="1:10" ht="12" customHeight="1">
      <c r="A154" s="14"/>
      <c r="B154" s="15"/>
      <c r="C154" s="15"/>
      <c r="D154" s="247"/>
      <c r="E154" s="245"/>
      <c r="F154" s="245"/>
      <c r="G154" s="15"/>
      <c r="H154" s="15"/>
      <c r="I154" s="16"/>
      <c r="J154" s="15"/>
    </row>
    <row r="155" spans="1:10" ht="12" customHeight="1">
      <c r="A155" s="14"/>
      <c r="B155" s="15"/>
      <c r="C155" s="15"/>
      <c r="D155" s="247"/>
      <c r="E155" s="245"/>
      <c r="F155" s="245"/>
      <c r="G155" s="15"/>
      <c r="H155" s="15"/>
      <c r="I155" s="16"/>
      <c r="J155" s="15"/>
    </row>
    <row r="156" spans="1:10" ht="12" customHeight="1">
      <c r="A156" s="14"/>
      <c r="B156" s="15"/>
      <c r="C156" s="15"/>
      <c r="D156" s="247"/>
      <c r="E156" s="245"/>
      <c r="F156" s="245"/>
      <c r="G156" s="15"/>
      <c r="H156" s="15"/>
      <c r="I156" s="16"/>
      <c r="J156" s="15"/>
    </row>
    <row r="157" spans="1:10" ht="12" customHeight="1">
      <c r="A157" s="14"/>
      <c r="B157" s="15"/>
      <c r="C157" s="15"/>
      <c r="D157" s="247"/>
      <c r="E157" s="245"/>
      <c r="F157" s="245"/>
      <c r="G157" s="15"/>
      <c r="H157" s="15"/>
      <c r="I157" s="16"/>
      <c r="J157" s="15"/>
    </row>
    <row r="158" spans="1:10" ht="12" customHeight="1">
      <c r="A158" s="14"/>
      <c r="B158" s="15"/>
      <c r="C158" s="15"/>
      <c r="D158" s="247"/>
      <c r="E158" s="245"/>
      <c r="F158" s="245"/>
      <c r="G158" s="15"/>
      <c r="H158" s="15"/>
      <c r="I158" s="16"/>
      <c r="J158" s="15"/>
    </row>
    <row r="159" spans="1:10" ht="12" customHeight="1">
      <c r="A159" s="14"/>
      <c r="B159" s="15"/>
      <c r="C159" s="15"/>
      <c r="D159" s="247"/>
      <c r="E159" s="245"/>
      <c r="F159" s="245"/>
      <c r="G159" s="15"/>
      <c r="H159" s="15"/>
      <c r="I159" s="16"/>
      <c r="J159" s="15"/>
    </row>
    <row r="160" spans="1:10" ht="12" customHeight="1">
      <c r="A160" s="14"/>
      <c r="B160" s="15"/>
      <c r="C160" s="15"/>
      <c r="D160" s="247"/>
      <c r="E160" s="245"/>
      <c r="F160" s="245"/>
      <c r="G160" s="15"/>
      <c r="H160" s="15"/>
      <c r="I160" s="16"/>
      <c r="J160" s="15"/>
    </row>
    <row r="161" spans="1:10" ht="12" customHeight="1">
      <c r="A161" s="14"/>
      <c r="B161" s="15"/>
      <c r="C161" s="15"/>
      <c r="D161" s="247"/>
      <c r="E161" s="245"/>
      <c r="F161" s="245"/>
      <c r="G161" s="15"/>
      <c r="H161" s="15"/>
      <c r="I161" s="16"/>
      <c r="J161" s="15"/>
    </row>
    <row r="162" spans="1:10" ht="12" customHeight="1">
      <c r="A162" s="14"/>
      <c r="B162" s="15"/>
      <c r="C162" s="15"/>
      <c r="D162" s="247"/>
      <c r="E162" s="245"/>
      <c r="F162" s="245"/>
      <c r="G162" s="15"/>
      <c r="H162" s="15"/>
      <c r="I162" s="16"/>
      <c r="J162" s="15"/>
    </row>
    <row r="163" spans="1:10" ht="12" customHeight="1">
      <c r="A163" s="14"/>
      <c r="B163" s="15"/>
      <c r="C163" s="15"/>
      <c r="D163" s="247"/>
      <c r="E163" s="245"/>
      <c r="F163" s="245"/>
      <c r="G163" s="15"/>
      <c r="H163" s="15"/>
      <c r="I163" s="16"/>
      <c r="J163" s="15"/>
    </row>
    <row r="164" spans="1:10" ht="12" customHeight="1">
      <c r="A164" s="14"/>
      <c r="B164" s="15"/>
      <c r="C164" s="15"/>
      <c r="D164" s="247"/>
      <c r="E164" s="245"/>
      <c r="F164" s="245"/>
      <c r="G164" s="15"/>
      <c r="H164" s="15"/>
      <c r="I164" s="16"/>
      <c r="J164" s="15"/>
    </row>
    <row r="165" spans="1:10" ht="12" customHeight="1">
      <c r="A165" s="14"/>
      <c r="B165" s="15"/>
      <c r="C165" s="15"/>
      <c r="D165" s="247"/>
      <c r="E165" s="245"/>
      <c r="F165" s="245"/>
      <c r="G165" s="15"/>
      <c r="H165" s="15"/>
      <c r="I165" s="16"/>
      <c r="J165" s="15"/>
    </row>
    <row r="166" spans="1:10" ht="12" customHeight="1">
      <c r="A166" s="14"/>
      <c r="B166" s="15"/>
      <c r="C166" s="15"/>
      <c r="D166" s="247"/>
      <c r="E166" s="245"/>
      <c r="F166" s="245"/>
      <c r="G166" s="15"/>
      <c r="H166" s="15"/>
      <c r="I166" s="16"/>
      <c r="J166" s="15"/>
    </row>
    <row r="167" spans="1:10" ht="12" customHeight="1">
      <c r="A167" s="14"/>
      <c r="B167" s="15"/>
      <c r="C167" s="15"/>
      <c r="D167" s="247"/>
      <c r="E167" s="245"/>
      <c r="F167" s="245"/>
      <c r="G167" s="15"/>
      <c r="H167" s="15"/>
      <c r="I167" s="16"/>
      <c r="J167" s="15"/>
    </row>
    <row r="168" spans="1:10" ht="12" customHeight="1">
      <c r="A168" s="14"/>
      <c r="B168" s="15"/>
      <c r="C168" s="15"/>
      <c r="D168" s="247"/>
      <c r="E168" s="245"/>
      <c r="F168" s="245"/>
      <c r="G168" s="15"/>
      <c r="H168" s="15"/>
      <c r="I168" s="16"/>
      <c r="J168" s="15"/>
    </row>
    <row r="169" spans="1:10" ht="12" customHeight="1">
      <c r="A169" s="14"/>
      <c r="B169" s="15"/>
      <c r="C169" s="15"/>
      <c r="D169" s="247"/>
      <c r="E169" s="245"/>
      <c r="F169" s="245"/>
      <c r="G169" s="15"/>
      <c r="H169" s="15"/>
      <c r="I169" s="16"/>
      <c r="J169" s="15"/>
    </row>
    <row r="170" spans="1:10" ht="12" customHeight="1">
      <c r="A170" s="14"/>
      <c r="B170" s="15"/>
      <c r="C170" s="15"/>
      <c r="D170" s="247"/>
      <c r="E170" s="245"/>
      <c r="F170" s="245"/>
      <c r="G170" s="15"/>
      <c r="H170" s="15"/>
      <c r="I170" s="16"/>
      <c r="J170" s="15"/>
    </row>
    <row r="171" spans="1:10" ht="12" customHeight="1">
      <c r="A171" s="14"/>
      <c r="B171" s="15"/>
      <c r="C171" s="15"/>
      <c r="D171" s="247"/>
      <c r="E171" s="245"/>
      <c r="F171" s="245"/>
      <c r="G171" s="15"/>
      <c r="H171" s="15"/>
      <c r="I171" s="16"/>
      <c r="J171" s="15"/>
    </row>
    <row r="172" spans="1:10" ht="12" customHeight="1">
      <c r="A172" s="14"/>
      <c r="B172" s="15"/>
      <c r="C172" s="15"/>
      <c r="D172" s="247"/>
      <c r="E172" s="245"/>
      <c r="F172" s="245"/>
      <c r="G172" s="15"/>
      <c r="H172" s="15"/>
      <c r="I172" s="16"/>
      <c r="J172" s="15"/>
    </row>
    <row r="173" spans="1:10" ht="12" customHeight="1">
      <c r="A173" s="14"/>
      <c r="B173" s="15"/>
      <c r="C173" s="15"/>
      <c r="D173" s="247"/>
      <c r="E173" s="245"/>
      <c r="F173" s="245"/>
      <c r="G173" s="15"/>
      <c r="H173" s="15"/>
      <c r="I173" s="16"/>
      <c r="J173" s="15"/>
    </row>
    <row r="174" spans="1:10" ht="12" customHeight="1">
      <c r="A174" s="14"/>
      <c r="B174" s="15"/>
      <c r="C174" s="15"/>
      <c r="D174" s="247"/>
      <c r="E174" s="245"/>
      <c r="F174" s="245"/>
      <c r="G174" s="15"/>
      <c r="H174" s="15"/>
      <c r="I174" s="16"/>
      <c r="J174" s="15"/>
    </row>
    <row r="175" spans="1:10" ht="12" customHeight="1">
      <c r="A175" s="14"/>
      <c r="B175" s="15"/>
      <c r="C175" s="15"/>
      <c r="D175" s="247"/>
      <c r="E175" s="245"/>
      <c r="F175" s="245"/>
      <c r="G175" s="15"/>
      <c r="H175" s="15"/>
      <c r="I175" s="16"/>
      <c r="J175" s="15"/>
    </row>
    <row r="176" spans="1:10" ht="12" customHeight="1">
      <c r="A176" s="14"/>
      <c r="B176" s="15"/>
      <c r="C176" s="15"/>
      <c r="D176" s="247"/>
      <c r="E176" s="245"/>
      <c r="F176" s="245"/>
      <c r="G176" s="15"/>
      <c r="H176" s="15"/>
      <c r="I176" s="16"/>
      <c r="J176" s="15"/>
    </row>
    <row r="177" spans="1:10" ht="12" customHeight="1">
      <c r="A177" s="14"/>
      <c r="B177" s="15"/>
      <c r="C177" s="15"/>
      <c r="D177" s="247"/>
      <c r="E177" s="245"/>
      <c r="F177" s="245"/>
      <c r="G177" s="15"/>
      <c r="H177" s="15"/>
      <c r="I177" s="16"/>
      <c r="J177" s="15"/>
    </row>
    <row r="178" spans="1:10" ht="12" customHeight="1">
      <c r="A178" s="14"/>
      <c r="B178" s="15"/>
      <c r="C178" s="15"/>
      <c r="D178" s="247"/>
      <c r="E178" s="245"/>
      <c r="F178" s="245"/>
      <c r="G178" s="15"/>
      <c r="H178" s="15"/>
      <c r="I178" s="16"/>
      <c r="J178" s="15"/>
    </row>
    <row r="179" spans="1:10" ht="12" customHeight="1">
      <c r="A179" s="14"/>
      <c r="B179" s="15"/>
      <c r="C179" s="15"/>
      <c r="D179" s="247"/>
      <c r="E179" s="245"/>
      <c r="F179" s="245"/>
      <c r="G179" s="15"/>
      <c r="H179" s="15"/>
      <c r="I179" s="16"/>
      <c r="J179" s="15"/>
    </row>
    <row r="180" spans="1:10" ht="12" customHeight="1">
      <c r="A180" s="14"/>
      <c r="B180" s="15"/>
      <c r="C180" s="15"/>
      <c r="D180" s="247"/>
      <c r="E180" s="245"/>
      <c r="F180" s="245"/>
      <c r="G180" s="15"/>
      <c r="H180" s="15"/>
      <c r="I180" s="16"/>
      <c r="J180" s="15"/>
    </row>
    <row r="181" spans="1:10" ht="12" customHeight="1">
      <c r="A181" s="14"/>
      <c r="B181" s="15"/>
      <c r="C181" s="15"/>
      <c r="D181" s="247"/>
      <c r="E181" s="245"/>
      <c r="F181" s="245"/>
      <c r="G181" s="15"/>
      <c r="H181" s="15"/>
      <c r="I181" s="16"/>
      <c r="J181" s="15"/>
    </row>
    <row r="182" spans="1:10" ht="12" customHeight="1">
      <c r="A182" s="14"/>
      <c r="B182" s="15"/>
      <c r="C182" s="15"/>
      <c r="D182" s="247"/>
      <c r="E182" s="245"/>
      <c r="F182" s="245"/>
      <c r="G182" s="15"/>
      <c r="H182" s="15"/>
      <c r="I182" s="16"/>
      <c r="J182" s="15"/>
    </row>
    <row r="183" spans="1:10" ht="12" customHeight="1">
      <c r="A183" s="14"/>
      <c r="B183" s="15"/>
      <c r="C183" s="15"/>
      <c r="D183" s="247"/>
      <c r="E183" s="245"/>
      <c r="F183" s="245"/>
      <c r="G183" s="15"/>
      <c r="H183" s="15"/>
      <c r="I183" s="16"/>
      <c r="J183" s="15"/>
    </row>
    <row r="184" spans="1:10" ht="12" customHeight="1">
      <c r="A184" s="14"/>
      <c r="B184" s="15"/>
      <c r="C184" s="15"/>
      <c r="D184" s="247"/>
      <c r="E184" s="245"/>
      <c r="F184" s="245"/>
      <c r="G184" s="15"/>
      <c r="H184" s="15"/>
      <c r="I184" s="16"/>
      <c r="J184" s="15"/>
    </row>
    <row r="185" spans="1:10" ht="12" customHeight="1">
      <c r="A185" s="14"/>
      <c r="B185" s="15"/>
      <c r="C185" s="15"/>
      <c r="D185" s="247"/>
      <c r="E185" s="245"/>
      <c r="F185" s="245"/>
      <c r="G185" s="15"/>
      <c r="H185" s="15"/>
      <c r="I185" s="16"/>
      <c r="J185" s="15"/>
    </row>
    <row r="186" spans="1:10" ht="12" customHeight="1">
      <c r="A186" s="14"/>
      <c r="B186" s="15"/>
      <c r="C186" s="15"/>
      <c r="D186" s="247"/>
      <c r="E186" s="245"/>
      <c r="F186" s="245"/>
      <c r="G186" s="15"/>
      <c r="H186" s="15"/>
      <c r="I186" s="16"/>
      <c r="J186" s="15"/>
    </row>
    <row r="187" spans="1:10" ht="12" customHeight="1">
      <c r="A187" s="14"/>
      <c r="B187" s="15"/>
      <c r="C187" s="15"/>
      <c r="D187" s="247"/>
      <c r="E187" s="245"/>
      <c r="F187" s="245"/>
      <c r="G187" s="15"/>
      <c r="H187" s="15"/>
      <c r="I187" s="16"/>
      <c r="J187" s="15"/>
    </row>
    <row r="188" spans="1:10" ht="12" customHeight="1">
      <c r="A188" s="14"/>
      <c r="B188" s="15"/>
      <c r="C188" s="15"/>
      <c r="D188" s="247"/>
      <c r="E188" s="245"/>
      <c r="F188" s="245"/>
      <c r="G188" s="15"/>
      <c r="H188" s="15"/>
      <c r="I188" s="16"/>
      <c r="J188" s="15"/>
    </row>
    <row r="189" spans="1:10" ht="12" customHeight="1">
      <c r="A189" s="14"/>
      <c r="B189" s="15"/>
      <c r="C189" s="15"/>
      <c r="D189" s="247"/>
      <c r="E189" s="245"/>
      <c r="F189" s="245"/>
      <c r="G189" s="15"/>
      <c r="H189" s="15"/>
      <c r="I189" s="16"/>
      <c r="J189" s="15"/>
    </row>
    <row r="190" spans="1:10" ht="12" customHeight="1">
      <c r="A190" s="14"/>
      <c r="B190" s="15"/>
      <c r="C190" s="15"/>
      <c r="D190" s="247"/>
      <c r="E190" s="245"/>
      <c r="F190" s="245"/>
      <c r="G190" s="15"/>
      <c r="H190" s="15"/>
      <c r="I190" s="16"/>
      <c r="J190" s="15"/>
    </row>
    <row r="191" spans="1:10" ht="12" customHeight="1">
      <c r="A191" s="14"/>
      <c r="B191" s="15"/>
      <c r="C191" s="15"/>
      <c r="D191" s="247"/>
      <c r="E191" s="245"/>
      <c r="F191" s="245"/>
      <c r="G191" s="15"/>
      <c r="H191" s="15"/>
      <c r="I191" s="16"/>
      <c r="J191" s="15"/>
    </row>
    <row r="192" spans="1:10" ht="12" customHeight="1">
      <c r="A192" s="14"/>
      <c r="B192" s="15"/>
      <c r="C192" s="15"/>
      <c r="D192" s="247"/>
      <c r="E192" s="245"/>
      <c r="F192" s="245"/>
      <c r="G192" s="15"/>
      <c r="H192" s="15"/>
      <c r="I192" s="16"/>
      <c r="J192" s="15"/>
    </row>
    <row r="193" spans="1:10" ht="12" customHeight="1">
      <c r="A193" s="14"/>
      <c r="B193" s="15"/>
      <c r="C193" s="15"/>
      <c r="D193" s="247"/>
      <c r="E193" s="245"/>
      <c r="F193" s="245"/>
      <c r="G193" s="15"/>
      <c r="H193" s="15"/>
      <c r="I193" s="16"/>
      <c r="J193" s="15"/>
    </row>
    <row r="194" spans="1:10" ht="12" customHeight="1">
      <c r="A194" s="14"/>
      <c r="B194" s="15"/>
      <c r="C194" s="15"/>
      <c r="D194" s="247"/>
      <c r="E194" s="245"/>
      <c r="F194" s="245"/>
      <c r="G194" s="15"/>
      <c r="H194" s="15"/>
      <c r="I194" s="16"/>
      <c r="J194" s="15"/>
    </row>
    <row r="195" spans="1:10" ht="12" customHeight="1">
      <c r="A195" s="14"/>
      <c r="B195" s="15"/>
      <c r="C195" s="15"/>
      <c r="D195" s="247"/>
      <c r="E195" s="245"/>
      <c r="F195" s="245"/>
      <c r="G195" s="15"/>
      <c r="H195" s="15"/>
      <c r="I195" s="16"/>
      <c r="J195" s="15"/>
    </row>
    <row r="196" spans="1:10" ht="12" customHeight="1">
      <c r="A196" s="14"/>
      <c r="B196" s="15"/>
      <c r="C196" s="15"/>
      <c r="D196" s="247"/>
      <c r="E196" s="245"/>
      <c r="F196" s="245"/>
      <c r="G196" s="15"/>
      <c r="H196" s="15"/>
      <c r="I196" s="16"/>
      <c r="J196" s="15"/>
    </row>
    <row r="197" spans="1:10" ht="12" customHeight="1">
      <c r="A197" s="14"/>
      <c r="B197" s="15"/>
      <c r="C197" s="15"/>
      <c r="D197" s="247"/>
      <c r="E197" s="245"/>
      <c r="F197" s="245"/>
      <c r="G197" s="15"/>
      <c r="H197" s="15"/>
      <c r="I197" s="16"/>
      <c r="J197" s="15"/>
    </row>
    <row r="198" spans="1:10" ht="12" customHeight="1">
      <c r="A198" s="14"/>
      <c r="B198" s="15"/>
      <c r="C198" s="15"/>
      <c r="D198" s="247"/>
      <c r="E198" s="245"/>
      <c r="F198" s="245"/>
      <c r="G198" s="15"/>
      <c r="H198" s="15"/>
      <c r="I198" s="16"/>
      <c r="J198" s="15"/>
    </row>
    <row r="199" spans="1:10" ht="12" customHeight="1">
      <c r="A199" s="14"/>
      <c r="B199" s="15"/>
      <c r="C199" s="15"/>
      <c r="D199" s="247"/>
      <c r="E199" s="245"/>
      <c r="F199" s="245"/>
      <c r="G199" s="15"/>
      <c r="H199" s="15"/>
      <c r="I199" s="16"/>
      <c r="J199" s="15"/>
    </row>
    <row r="200" spans="1:10" ht="12" customHeight="1">
      <c r="A200" s="14"/>
      <c r="B200" s="15"/>
      <c r="C200" s="15"/>
      <c r="D200" s="247"/>
      <c r="E200" s="245"/>
      <c r="F200" s="245"/>
      <c r="G200" s="15"/>
      <c r="H200" s="15"/>
      <c r="I200" s="16"/>
      <c r="J200" s="15"/>
    </row>
    <row r="201" spans="1:10" ht="12" customHeight="1">
      <c r="A201" s="14"/>
      <c r="B201" s="15"/>
      <c r="C201" s="15"/>
      <c r="D201" s="247"/>
      <c r="E201" s="245"/>
      <c r="F201" s="245"/>
      <c r="G201" s="15"/>
      <c r="H201" s="15"/>
      <c r="I201" s="16"/>
      <c r="J201" s="15"/>
    </row>
    <row r="202" spans="1:10" ht="12" customHeight="1">
      <c r="A202" s="14"/>
      <c r="B202" s="15"/>
      <c r="C202" s="15"/>
      <c r="D202" s="247"/>
      <c r="E202" s="245"/>
      <c r="F202" s="245"/>
      <c r="G202" s="15"/>
      <c r="H202" s="15"/>
      <c r="I202" s="16"/>
      <c r="J202" s="15"/>
    </row>
    <row r="203" spans="1:10" ht="12" customHeight="1">
      <c r="A203" s="14"/>
      <c r="B203" s="15"/>
      <c r="C203" s="15"/>
      <c r="D203" s="247"/>
      <c r="E203" s="245"/>
      <c r="F203" s="245"/>
      <c r="G203" s="15"/>
      <c r="H203" s="15"/>
      <c r="I203" s="16"/>
      <c r="J203" s="15"/>
    </row>
    <row r="204" spans="1:10" ht="12" customHeight="1">
      <c r="A204" s="14"/>
      <c r="B204" s="15"/>
      <c r="C204" s="15"/>
      <c r="D204" s="247"/>
      <c r="E204" s="245"/>
      <c r="F204" s="245"/>
      <c r="G204" s="15"/>
      <c r="H204" s="15"/>
      <c r="I204" s="16"/>
      <c r="J204" s="15"/>
    </row>
    <row r="205" spans="1:10" ht="12" customHeight="1">
      <c r="A205" s="14"/>
      <c r="B205" s="15"/>
      <c r="C205" s="15"/>
      <c r="D205" s="247"/>
      <c r="E205" s="245"/>
      <c r="F205" s="245"/>
      <c r="G205" s="15"/>
      <c r="H205" s="15"/>
      <c r="I205" s="16"/>
      <c r="J205" s="15"/>
    </row>
    <row r="206" spans="1:10" ht="12" customHeight="1">
      <c r="A206" s="14"/>
      <c r="B206" s="15"/>
      <c r="C206" s="15"/>
      <c r="D206" s="247"/>
      <c r="E206" s="245"/>
      <c r="F206" s="245"/>
      <c r="G206" s="15"/>
      <c r="H206" s="15"/>
      <c r="I206" s="16"/>
      <c r="J206" s="15"/>
    </row>
    <row r="207" spans="1:10" ht="12" customHeight="1">
      <c r="A207" s="14"/>
      <c r="B207" s="15"/>
      <c r="C207" s="15"/>
      <c r="D207" s="247"/>
      <c r="E207" s="245"/>
      <c r="F207" s="245"/>
      <c r="G207" s="15"/>
      <c r="H207" s="15"/>
      <c r="I207" s="16"/>
      <c r="J207" s="15"/>
    </row>
    <row r="208" spans="1:10" ht="12" customHeight="1">
      <c r="A208" s="14"/>
      <c r="B208" s="15"/>
      <c r="C208" s="15"/>
      <c r="D208" s="247"/>
      <c r="E208" s="245"/>
      <c r="F208" s="245"/>
      <c r="G208" s="15"/>
      <c r="H208" s="15"/>
      <c r="I208" s="16"/>
      <c r="J208" s="15"/>
    </row>
    <row r="209" spans="1:10" ht="12" customHeight="1">
      <c r="A209" s="14"/>
      <c r="B209" s="15"/>
      <c r="C209" s="15"/>
      <c r="D209" s="247"/>
      <c r="E209" s="245"/>
      <c r="F209" s="245"/>
      <c r="G209" s="15"/>
      <c r="H209" s="15"/>
      <c r="I209" s="16"/>
      <c r="J209" s="15"/>
    </row>
    <row r="210" spans="1:10" ht="12" customHeight="1">
      <c r="A210" s="14"/>
      <c r="B210" s="15"/>
      <c r="C210" s="15"/>
      <c r="D210" s="247"/>
      <c r="E210" s="245"/>
      <c r="F210" s="245"/>
      <c r="G210" s="15"/>
      <c r="H210" s="15"/>
      <c r="I210" s="16"/>
      <c r="J210" s="15"/>
    </row>
    <row r="211" spans="1:10" ht="12" customHeight="1">
      <c r="A211" s="14"/>
      <c r="B211" s="15"/>
      <c r="C211" s="15"/>
      <c r="D211" s="247"/>
      <c r="E211" s="245"/>
      <c r="F211" s="245"/>
      <c r="G211" s="15"/>
      <c r="H211" s="15"/>
      <c r="I211" s="16"/>
      <c r="J211" s="15"/>
    </row>
    <row r="212" spans="1:10" ht="12" customHeight="1">
      <c r="A212" s="14"/>
      <c r="B212" s="15"/>
      <c r="C212" s="15"/>
      <c r="D212" s="247"/>
      <c r="E212" s="245"/>
      <c r="F212" s="245"/>
      <c r="G212" s="15"/>
      <c r="H212" s="15"/>
      <c r="I212" s="16"/>
      <c r="J212" s="15"/>
    </row>
    <row r="213" spans="1:10" ht="12" customHeight="1">
      <c r="A213" s="14"/>
      <c r="B213" s="15"/>
      <c r="C213" s="15"/>
      <c r="D213" s="247"/>
      <c r="E213" s="245"/>
      <c r="F213" s="245"/>
      <c r="G213" s="15"/>
      <c r="H213" s="15"/>
      <c r="I213" s="16"/>
      <c r="J213" s="15"/>
    </row>
    <row r="214" spans="1:10" ht="12" customHeight="1">
      <c r="A214" s="14"/>
      <c r="B214" s="15"/>
      <c r="C214" s="15"/>
      <c r="D214" s="247"/>
      <c r="E214" s="245"/>
      <c r="F214" s="245"/>
      <c r="G214" s="15"/>
      <c r="H214" s="15"/>
      <c r="I214" s="16"/>
      <c r="J214" s="15"/>
    </row>
    <row r="215" spans="1:10" ht="12" customHeight="1">
      <c r="A215" s="14"/>
      <c r="B215" s="15"/>
      <c r="C215" s="15"/>
      <c r="D215" s="247"/>
      <c r="E215" s="245"/>
      <c r="F215" s="245"/>
      <c r="G215" s="15"/>
      <c r="H215" s="15"/>
      <c r="I215" s="16"/>
      <c r="J215" s="15"/>
    </row>
    <row r="216" spans="1:10" ht="12" customHeight="1">
      <c r="A216" s="14"/>
      <c r="B216" s="15"/>
      <c r="C216" s="15"/>
      <c r="D216" s="247"/>
      <c r="E216" s="245"/>
      <c r="F216" s="245"/>
      <c r="G216" s="15"/>
      <c r="H216" s="15"/>
      <c r="I216" s="16"/>
      <c r="J216" s="15"/>
    </row>
    <row r="217" spans="1:10" ht="12" customHeight="1">
      <c r="A217" s="14"/>
      <c r="B217" s="15"/>
      <c r="C217" s="15"/>
      <c r="D217" s="247"/>
      <c r="E217" s="245"/>
      <c r="F217" s="245"/>
      <c r="G217" s="15"/>
      <c r="H217" s="15"/>
      <c r="I217" s="16"/>
      <c r="J217" s="15"/>
    </row>
    <row r="218" spans="1:10" ht="12" customHeight="1">
      <c r="A218" s="14"/>
      <c r="B218" s="15"/>
      <c r="C218" s="15"/>
      <c r="D218" s="247"/>
      <c r="E218" s="245"/>
      <c r="F218" s="245"/>
      <c r="G218" s="15"/>
      <c r="H218" s="15"/>
      <c r="I218" s="16"/>
      <c r="J218" s="15"/>
    </row>
    <row r="219" spans="1:10" ht="12" customHeight="1">
      <c r="A219" s="14"/>
      <c r="B219" s="15"/>
      <c r="C219" s="15"/>
      <c r="D219" s="247"/>
      <c r="E219" s="245"/>
      <c r="F219" s="245"/>
      <c r="G219" s="15"/>
      <c r="H219" s="15"/>
      <c r="I219" s="16"/>
      <c r="J219" s="15"/>
    </row>
    <row r="220" spans="1:10" ht="12" customHeight="1">
      <c r="A220" s="14"/>
      <c r="B220" s="15"/>
      <c r="C220" s="15"/>
      <c r="D220" s="247"/>
      <c r="E220" s="245"/>
      <c r="F220" s="245"/>
      <c r="G220" s="15"/>
      <c r="H220" s="15"/>
      <c r="I220" s="16"/>
      <c r="J220" s="15"/>
    </row>
    <row r="221" spans="1:10" ht="12" customHeight="1">
      <c r="A221" s="14"/>
      <c r="B221" s="15"/>
      <c r="C221" s="15"/>
      <c r="D221" s="247"/>
      <c r="E221" s="245"/>
      <c r="F221" s="245"/>
      <c r="G221" s="15"/>
      <c r="H221" s="15"/>
      <c r="I221" s="16"/>
      <c r="J221" s="15"/>
    </row>
    <row r="222" spans="1:10" ht="12" customHeight="1">
      <c r="A222" s="14"/>
      <c r="B222" s="15"/>
      <c r="C222" s="15"/>
      <c r="D222" s="247"/>
      <c r="E222" s="245"/>
      <c r="F222" s="245"/>
      <c r="G222" s="15"/>
      <c r="H222" s="15"/>
      <c r="I222" s="16"/>
      <c r="J222" s="15"/>
    </row>
    <row r="223" spans="1:10" ht="12" customHeight="1">
      <c r="A223" s="14"/>
      <c r="B223" s="15"/>
      <c r="C223" s="15"/>
      <c r="D223" s="247"/>
      <c r="E223" s="245"/>
      <c r="F223" s="245"/>
      <c r="G223" s="15"/>
      <c r="H223" s="15"/>
      <c r="I223" s="16"/>
      <c r="J223" s="15"/>
    </row>
    <row r="224" spans="1:10" ht="12" customHeight="1">
      <c r="A224" s="14"/>
      <c r="B224" s="15"/>
      <c r="C224" s="15"/>
      <c r="D224" s="247"/>
      <c r="E224" s="245"/>
      <c r="F224" s="245"/>
      <c r="G224" s="15"/>
      <c r="H224" s="15"/>
      <c r="I224" s="16"/>
      <c r="J224" s="15"/>
    </row>
    <row r="225" spans="1:10" ht="12" customHeight="1">
      <c r="A225" s="14"/>
      <c r="B225" s="15"/>
      <c r="C225" s="15"/>
      <c r="D225" s="247"/>
      <c r="E225" s="245"/>
      <c r="F225" s="245"/>
      <c r="G225" s="15"/>
      <c r="H225" s="15"/>
      <c r="I225" s="16"/>
      <c r="J225" s="15"/>
    </row>
    <row r="226" spans="1:10" ht="12" customHeight="1">
      <c r="A226" s="14"/>
      <c r="B226" s="15"/>
      <c r="C226" s="15"/>
      <c r="D226" s="247"/>
      <c r="E226" s="245"/>
      <c r="F226" s="245"/>
      <c r="G226" s="15"/>
      <c r="H226" s="15"/>
      <c r="I226" s="16"/>
      <c r="J226" s="15"/>
    </row>
    <row r="227" spans="1:10" ht="12" customHeight="1">
      <c r="A227" s="14"/>
      <c r="B227" s="15"/>
      <c r="C227" s="15"/>
      <c r="D227" s="247"/>
      <c r="E227" s="245"/>
      <c r="F227" s="245"/>
      <c r="G227" s="15"/>
      <c r="H227" s="15"/>
      <c r="I227" s="16"/>
      <c r="J227" s="15"/>
    </row>
    <row r="228" spans="1:10" ht="12" customHeight="1">
      <c r="A228" s="14"/>
      <c r="B228" s="15"/>
      <c r="C228" s="15"/>
      <c r="D228" s="247"/>
      <c r="E228" s="245"/>
      <c r="F228" s="245"/>
      <c r="G228" s="15"/>
      <c r="H228" s="15"/>
      <c r="I228" s="16"/>
      <c r="J228" s="15"/>
    </row>
    <row r="229" spans="1:10" ht="12" customHeight="1">
      <c r="A229" s="14"/>
      <c r="B229" s="15"/>
      <c r="C229" s="15"/>
      <c r="D229" s="247"/>
      <c r="E229" s="245"/>
      <c r="F229" s="245"/>
      <c r="G229" s="15"/>
      <c r="H229" s="15"/>
      <c r="I229" s="16"/>
      <c r="J229" s="15"/>
    </row>
    <row r="230" spans="1:10" ht="12" customHeight="1">
      <c r="A230" s="14"/>
      <c r="B230" s="15"/>
      <c r="C230" s="15"/>
      <c r="D230" s="247"/>
      <c r="E230" s="245"/>
      <c r="F230" s="245"/>
      <c r="G230" s="15"/>
      <c r="H230" s="15"/>
      <c r="I230" s="16"/>
      <c r="J230" s="15"/>
    </row>
    <row r="231" spans="1:10" ht="12" customHeight="1">
      <c r="A231" s="14"/>
      <c r="B231" s="15"/>
      <c r="C231" s="15"/>
      <c r="D231" s="247"/>
      <c r="E231" s="245"/>
      <c r="F231" s="245"/>
      <c r="G231" s="15"/>
      <c r="H231" s="15"/>
      <c r="I231" s="16"/>
      <c r="J231" s="15"/>
    </row>
    <row r="232" spans="1:10" ht="12" customHeight="1">
      <c r="A232" s="14"/>
      <c r="B232" s="15"/>
      <c r="C232" s="15"/>
      <c r="D232" s="247"/>
      <c r="E232" s="245"/>
      <c r="F232" s="245"/>
      <c r="G232" s="15"/>
      <c r="H232" s="15"/>
      <c r="I232" s="16"/>
      <c r="J232" s="15"/>
    </row>
    <row r="233" spans="1:10" ht="12" customHeight="1">
      <c r="A233" s="14"/>
      <c r="B233" s="15"/>
      <c r="C233" s="15"/>
      <c r="D233" s="247"/>
      <c r="E233" s="245"/>
      <c r="F233" s="245"/>
      <c r="G233" s="15"/>
      <c r="H233" s="15"/>
      <c r="I233" s="16"/>
      <c r="J233" s="15"/>
    </row>
    <row r="234" spans="1:10" ht="12" customHeight="1">
      <c r="A234" s="14"/>
      <c r="B234" s="15"/>
      <c r="C234" s="15"/>
      <c r="D234" s="247"/>
      <c r="E234" s="245"/>
      <c r="F234" s="245"/>
      <c r="G234" s="15"/>
      <c r="H234" s="15"/>
      <c r="I234" s="16"/>
      <c r="J234" s="15"/>
    </row>
    <row r="235" spans="1:10" ht="12" customHeight="1">
      <c r="A235" s="14"/>
      <c r="B235" s="15"/>
      <c r="C235" s="15"/>
      <c r="D235" s="247"/>
      <c r="E235" s="245"/>
      <c r="F235" s="245"/>
      <c r="G235" s="15"/>
      <c r="H235" s="15"/>
      <c r="I235" s="16"/>
      <c r="J235" s="15"/>
    </row>
    <row r="236" spans="1:10" ht="12" customHeight="1">
      <c r="A236" s="14"/>
      <c r="B236" s="15"/>
      <c r="C236" s="15"/>
      <c r="D236" s="247"/>
      <c r="E236" s="245"/>
      <c r="F236" s="245"/>
      <c r="G236" s="15"/>
      <c r="H236" s="15"/>
      <c r="I236" s="16"/>
      <c r="J236" s="15"/>
    </row>
    <row r="237" spans="1:10" ht="12" customHeight="1">
      <c r="A237" s="14"/>
      <c r="B237" s="15"/>
      <c r="C237" s="15"/>
      <c r="D237" s="247"/>
      <c r="E237" s="245"/>
      <c r="F237" s="245"/>
      <c r="G237" s="15"/>
      <c r="H237" s="15"/>
      <c r="I237" s="16"/>
      <c r="J237" s="15"/>
    </row>
    <row r="238" spans="1:10" ht="12" customHeight="1">
      <c r="A238" s="14"/>
      <c r="B238" s="15"/>
      <c r="C238" s="15"/>
      <c r="D238" s="247"/>
      <c r="E238" s="245"/>
      <c r="F238" s="245"/>
      <c r="G238" s="15"/>
      <c r="H238" s="15"/>
      <c r="I238" s="16"/>
      <c r="J238" s="15"/>
    </row>
    <row r="239" spans="1:10" ht="12" customHeight="1">
      <c r="A239" s="14"/>
      <c r="B239" s="15"/>
      <c r="C239" s="15"/>
      <c r="D239" s="247"/>
      <c r="E239" s="245"/>
      <c r="F239" s="245"/>
      <c r="G239" s="15"/>
      <c r="H239" s="15"/>
      <c r="I239" s="16"/>
      <c r="J239" s="15"/>
    </row>
    <row r="240" spans="1:10" ht="12" customHeight="1">
      <c r="A240" s="14"/>
      <c r="B240" s="15"/>
      <c r="C240" s="15"/>
      <c r="D240" s="247"/>
      <c r="E240" s="245"/>
      <c r="F240" s="245"/>
      <c r="G240" s="15"/>
      <c r="H240" s="15"/>
      <c r="I240" s="16"/>
      <c r="J240" s="15"/>
    </row>
    <row r="241" spans="1:10" ht="12" customHeight="1">
      <c r="A241" s="14"/>
      <c r="B241" s="15"/>
      <c r="C241" s="15"/>
      <c r="D241" s="247"/>
      <c r="E241" s="245"/>
      <c r="F241" s="245"/>
      <c r="G241" s="15"/>
      <c r="H241" s="15"/>
      <c r="I241" s="16"/>
      <c r="J241" s="15"/>
    </row>
    <row r="242" spans="1:10" ht="12" customHeight="1">
      <c r="A242" s="14"/>
      <c r="B242" s="15"/>
      <c r="C242" s="15"/>
      <c r="D242" s="247"/>
      <c r="E242" s="245"/>
      <c r="F242" s="245"/>
      <c r="G242" s="15"/>
      <c r="H242" s="15"/>
      <c r="I242" s="16"/>
      <c r="J242" s="15"/>
    </row>
    <row r="243" spans="1:10" ht="12" customHeight="1">
      <c r="A243" s="14"/>
      <c r="B243" s="15"/>
      <c r="C243" s="15"/>
      <c r="D243" s="247"/>
      <c r="E243" s="245"/>
      <c r="F243" s="245"/>
      <c r="G243" s="15"/>
      <c r="H243" s="15"/>
      <c r="I243" s="16"/>
      <c r="J243" s="15"/>
    </row>
    <row r="244" spans="1:10" ht="12" customHeight="1">
      <c r="A244" s="14"/>
      <c r="B244" s="15"/>
      <c r="C244" s="15"/>
      <c r="D244" s="247"/>
      <c r="E244" s="245"/>
      <c r="F244" s="245"/>
      <c r="G244" s="15"/>
      <c r="H244" s="15"/>
      <c r="I244" s="16"/>
      <c r="J244" s="15"/>
    </row>
    <row r="245" spans="1:10" ht="12" customHeight="1">
      <c r="A245" s="14"/>
      <c r="B245" s="15"/>
      <c r="C245" s="15"/>
      <c r="D245" s="247"/>
      <c r="E245" s="245"/>
      <c r="F245" s="245"/>
      <c r="G245" s="15"/>
      <c r="H245" s="15"/>
      <c r="I245" s="16"/>
      <c r="J245" s="15"/>
    </row>
    <row r="246" spans="1:10" ht="12" customHeight="1">
      <c r="A246" s="14"/>
      <c r="B246" s="15"/>
      <c r="C246" s="15"/>
      <c r="D246" s="247"/>
      <c r="E246" s="245"/>
      <c r="F246" s="245"/>
      <c r="G246" s="15"/>
      <c r="H246" s="15"/>
      <c r="I246" s="16"/>
      <c r="J246" s="15"/>
    </row>
    <row r="247" spans="1:10" ht="12" customHeight="1">
      <c r="A247" s="14"/>
      <c r="B247" s="15"/>
      <c r="C247" s="15"/>
      <c r="D247" s="247"/>
      <c r="E247" s="245"/>
      <c r="F247" s="245"/>
      <c r="G247" s="15"/>
      <c r="H247" s="15"/>
      <c r="I247" s="16"/>
      <c r="J247" s="15"/>
    </row>
    <row r="248" spans="1:10" ht="12" customHeight="1">
      <c r="A248" s="14"/>
      <c r="B248" s="15"/>
      <c r="C248" s="15"/>
      <c r="D248" s="247"/>
      <c r="E248" s="245"/>
      <c r="F248" s="245"/>
      <c r="G248" s="15"/>
      <c r="H248" s="15"/>
      <c r="I248" s="16"/>
      <c r="J248" s="15"/>
    </row>
    <row r="249" spans="1:10" ht="12" customHeight="1">
      <c r="A249" s="14"/>
      <c r="B249" s="15"/>
      <c r="C249" s="15"/>
      <c r="D249" s="247"/>
      <c r="E249" s="245"/>
      <c r="F249" s="245"/>
      <c r="G249" s="15"/>
      <c r="H249" s="15"/>
      <c r="I249" s="16"/>
      <c r="J249" s="15"/>
    </row>
    <row r="250" spans="1:10" ht="12" customHeight="1">
      <c r="A250" s="14"/>
      <c r="B250" s="15"/>
      <c r="C250" s="15"/>
      <c r="D250" s="247"/>
      <c r="E250" s="245"/>
      <c r="F250" s="245"/>
      <c r="G250" s="15"/>
      <c r="H250" s="15"/>
      <c r="I250" s="16"/>
      <c r="J250" s="15"/>
    </row>
    <row r="251" spans="1:10" ht="12" customHeight="1">
      <c r="A251" s="14"/>
      <c r="B251" s="15"/>
      <c r="C251" s="15"/>
      <c r="D251" s="247"/>
      <c r="E251" s="245"/>
      <c r="F251" s="245"/>
      <c r="G251" s="15"/>
      <c r="H251" s="15"/>
      <c r="I251" s="16"/>
      <c r="J251" s="15"/>
    </row>
    <row r="252" spans="1:10" ht="12" customHeight="1">
      <c r="A252" s="14"/>
      <c r="B252" s="15"/>
      <c r="C252" s="15"/>
      <c r="D252" s="247"/>
      <c r="E252" s="245"/>
      <c r="F252" s="245"/>
      <c r="G252" s="15"/>
      <c r="H252" s="15"/>
      <c r="I252" s="16"/>
      <c r="J252" s="15"/>
    </row>
    <row r="253" spans="1:10" ht="12" customHeight="1">
      <c r="A253" s="14"/>
      <c r="B253" s="15"/>
      <c r="C253" s="15"/>
      <c r="D253" s="247"/>
      <c r="E253" s="245"/>
      <c r="F253" s="245"/>
      <c r="G253" s="15"/>
      <c r="H253" s="15"/>
      <c r="I253" s="16"/>
      <c r="J253" s="15"/>
    </row>
    <row r="254" spans="1:10" ht="12" customHeight="1">
      <c r="A254" s="14"/>
      <c r="B254" s="15"/>
      <c r="C254" s="15"/>
      <c r="D254" s="247"/>
      <c r="E254" s="245"/>
      <c r="F254" s="245"/>
      <c r="G254" s="15"/>
      <c r="H254" s="15"/>
      <c r="I254" s="16"/>
      <c r="J254" s="15"/>
    </row>
    <row r="255" spans="1:10" ht="12" customHeight="1">
      <c r="A255" s="14"/>
      <c r="B255" s="15"/>
      <c r="C255" s="15"/>
      <c r="D255" s="247"/>
      <c r="E255" s="245"/>
      <c r="F255" s="245"/>
      <c r="G255" s="15"/>
      <c r="H255" s="15"/>
      <c r="I255" s="16"/>
      <c r="J255" s="15"/>
    </row>
    <row r="256" spans="1:10" ht="12" customHeight="1">
      <c r="A256" s="14"/>
      <c r="B256" s="15"/>
      <c r="C256" s="15"/>
      <c r="D256" s="247"/>
      <c r="E256" s="245"/>
      <c r="F256" s="245"/>
      <c r="G256" s="15"/>
      <c r="H256" s="15"/>
      <c r="I256" s="16"/>
      <c r="J256" s="15"/>
    </row>
    <row r="257" spans="1:10" ht="12" customHeight="1">
      <c r="A257" s="14"/>
      <c r="B257" s="15"/>
      <c r="C257" s="15"/>
      <c r="D257" s="247"/>
      <c r="E257" s="245"/>
      <c r="F257" s="245"/>
      <c r="G257" s="15"/>
      <c r="H257" s="15"/>
      <c r="I257" s="16"/>
      <c r="J257" s="15"/>
    </row>
    <row r="258" spans="1:10" ht="12" customHeight="1">
      <c r="A258" s="14"/>
      <c r="B258" s="15"/>
      <c r="C258" s="15"/>
      <c r="D258" s="247"/>
      <c r="E258" s="245"/>
      <c r="F258" s="245"/>
      <c r="G258" s="15"/>
      <c r="H258" s="15"/>
      <c r="I258" s="16"/>
      <c r="J258" s="15"/>
    </row>
    <row r="259" spans="1:10" ht="12" customHeight="1">
      <c r="A259" s="14"/>
      <c r="B259" s="15"/>
      <c r="C259" s="15"/>
      <c r="D259" s="247"/>
      <c r="E259" s="245"/>
      <c r="F259" s="245"/>
      <c r="G259" s="15"/>
      <c r="H259" s="15"/>
      <c r="I259" s="16"/>
      <c r="J259" s="15"/>
    </row>
    <row r="260" spans="1:10" ht="12" customHeight="1">
      <c r="A260" s="14"/>
      <c r="B260" s="15"/>
      <c r="C260" s="15"/>
      <c r="D260" s="247"/>
      <c r="E260" s="245"/>
      <c r="F260" s="245"/>
      <c r="G260" s="15"/>
      <c r="H260" s="15"/>
      <c r="I260" s="16"/>
      <c r="J260" s="15"/>
    </row>
    <row r="261" spans="1:10" ht="12" customHeight="1">
      <c r="A261" s="14"/>
      <c r="B261" s="15"/>
      <c r="C261" s="15"/>
      <c r="D261" s="247"/>
      <c r="E261" s="245"/>
      <c r="F261" s="245"/>
      <c r="G261" s="15"/>
      <c r="H261" s="15"/>
      <c r="I261" s="16"/>
      <c r="J261" s="15"/>
    </row>
    <row r="262" spans="1:10" ht="12" customHeight="1">
      <c r="A262" s="14"/>
      <c r="B262" s="15"/>
      <c r="C262" s="15"/>
      <c r="D262" s="247"/>
      <c r="E262" s="245"/>
      <c r="F262" s="245"/>
      <c r="G262" s="15"/>
      <c r="H262" s="15"/>
      <c r="I262" s="16"/>
      <c r="J262" s="15"/>
    </row>
    <row r="263" spans="1:10" ht="12" customHeight="1">
      <c r="A263" s="14"/>
      <c r="B263" s="15"/>
      <c r="C263" s="15"/>
      <c r="D263" s="247"/>
      <c r="E263" s="245"/>
      <c r="F263" s="245"/>
      <c r="G263" s="15"/>
      <c r="H263" s="15"/>
      <c r="I263" s="16"/>
      <c r="J263" s="15"/>
    </row>
    <row r="264" spans="1:10" ht="12" customHeight="1">
      <c r="A264" s="14"/>
      <c r="B264" s="15"/>
      <c r="C264" s="15"/>
      <c r="D264" s="247"/>
      <c r="E264" s="245"/>
      <c r="F264" s="245"/>
      <c r="G264" s="15"/>
      <c r="H264" s="15"/>
      <c r="I264" s="16"/>
      <c r="J264" s="15"/>
    </row>
    <row r="265" spans="1:10" ht="12" customHeight="1">
      <c r="A265" s="14"/>
      <c r="B265" s="15"/>
      <c r="C265" s="15"/>
      <c r="D265" s="247"/>
      <c r="E265" s="245"/>
      <c r="F265" s="245"/>
      <c r="G265" s="15"/>
      <c r="H265" s="15"/>
      <c r="I265" s="16"/>
      <c r="J265" s="15"/>
    </row>
    <row r="266" spans="1:10" ht="12" customHeight="1">
      <c r="A266" s="14"/>
      <c r="B266" s="15"/>
      <c r="C266" s="15"/>
      <c r="D266" s="247"/>
      <c r="E266" s="245"/>
      <c r="F266" s="245"/>
      <c r="G266" s="15"/>
      <c r="H266" s="15"/>
      <c r="I266" s="16"/>
      <c r="J266" s="15"/>
    </row>
    <row r="267" spans="1:10" ht="12" customHeight="1">
      <c r="A267" s="14"/>
      <c r="B267" s="15"/>
      <c r="C267" s="15"/>
      <c r="D267" s="247"/>
      <c r="E267" s="245"/>
      <c r="F267" s="245"/>
      <c r="G267" s="15"/>
      <c r="H267" s="15"/>
      <c r="I267" s="16"/>
      <c r="J267" s="15"/>
    </row>
    <row r="268" spans="1:10" ht="12" customHeight="1">
      <c r="A268" s="14"/>
      <c r="B268" s="15"/>
      <c r="C268" s="15"/>
      <c r="D268" s="247"/>
      <c r="E268" s="245"/>
      <c r="F268" s="245"/>
      <c r="G268" s="15"/>
      <c r="H268" s="15"/>
      <c r="I268" s="16"/>
      <c r="J268" s="15"/>
    </row>
    <row r="269" spans="1:10" ht="12" customHeight="1">
      <c r="A269" s="14"/>
      <c r="B269" s="15"/>
      <c r="C269" s="15"/>
      <c r="D269" s="247"/>
      <c r="E269" s="245"/>
      <c r="F269" s="245"/>
      <c r="G269" s="15"/>
      <c r="H269" s="15"/>
      <c r="I269" s="16"/>
      <c r="J269" s="15"/>
    </row>
    <row r="270" spans="1:10" ht="12" customHeight="1">
      <c r="A270" s="14"/>
      <c r="B270" s="15"/>
      <c r="C270" s="15"/>
      <c r="D270" s="247"/>
      <c r="E270" s="245"/>
      <c r="F270" s="245"/>
      <c r="G270" s="15"/>
      <c r="H270" s="15"/>
      <c r="I270" s="16"/>
      <c r="J270" s="15"/>
    </row>
    <row r="271" spans="1:10" ht="12" customHeight="1">
      <c r="A271" s="14"/>
      <c r="B271" s="15"/>
      <c r="C271" s="15"/>
      <c r="D271" s="247"/>
      <c r="E271" s="245"/>
      <c r="F271" s="245"/>
      <c r="G271" s="15"/>
      <c r="H271" s="15"/>
      <c r="I271" s="16"/>
      <c r="J271" s="15"/>
    </row>
    <row r="272" spans="1:10" ht="12" customHeight="1">
      <c r="A272" s="14"/>
      <c r="B272" s="15"/>
      <c r="C272" s="15"/>
      <c r="D272" s="247"/>
      <c r="E272" s="245"/>
      <c r="F272" s="245"/>
      <c r="G272" s="15"/>
      <c r="H272" s="15"/>
      <c r="I272" s="16"/>
      <c r="J272" s="15"/>
    </row>
    <row r="273" spans="1:10" ht="12" customHeight="1">
      <c r="A273" s="14"/>
      <c r="B273" s="15"/>
      <c r="C273" s="15"/>
      <c r="D273" s="247"/>
      <c r="E273" s="245"/>
      <c r="F273" s="245"/>
      <c r="G273" s="15"/>
      <c r="H273" s="15"/>
      <c r="I273" s="16"/>
      <c r="J273" s="15"/>
    </row>
    <row r="274" spans="1:10" ht="12" customHeight="1">
      <c r="A274" s="14"/>
      <c r="B274" s="15"/>
      <c r="C274" s="15"/>
      <c r="D274" s="247"/>
      <c r="E274" s="245"/>
      <c r="F274" s="245"/>
      <c r="G274" s="15"/>
      <c r="H274" s="15"/>
      <c r="I274" s="16"/>
      <c r="J274" s="15"/>
    </row>
    <row r="275" spans="1:10" ht="12" customHeight="1">
      <c r="A275" s="14"/>
      <c r="B275" s="15"/>
      <c r="C275" s="15"/>
      <c r="D275" s="247"/>
      <c r="E275" s="245"/>
      <c r="F275" s="245"/>
      <c r="G275" s="15"/>
      <c r="H275" s="15"/>
      <c r="I275" s="16"/>
      <c r="J275" s="15"/>
    </row>
    <row r="276" spans="1:10" ht="12" customHeight="1">
      <c r="A276" s="14"/>
      <c r="B276" s="15"/>
      <c r="C276" s="15"/>
      <c r="D276" s="247"/>
      <c r="E276" s="245"/>
      <c r="F276" s="245"/>
      <c r="G276" s="15"/>
      <c r="H276" s="15"/>
      <c r="I276" s="16"/>
      <c r="J276" s="15"/>
    </row>
    <row r="277" spans="1:10" ht="12" customHeight="1">
      <c r="A277" s="14"/>
      <c r="B277" s="15"/>
      <c r="C277" s="15"/>
      <c r="D277" s="247"/>
      <c r="E277" s="245"/>
      <c r="F277" s="245"/>
      <c r="G277" s="15"/>
      <c r="H277" s="15"/>
      <c r="I277" s="16"/>
      <c r="J277" s="15"/>
    </row>
    <row r="278" spans="1:10" ht="12" customHeight="1">
      <c r="A278" s="14"/>
      <c r="B278" s="15"/>
      <c r="C278" s="15"/>
      <c r="D278" s="247"/>
      <c r="E278" s="245"/>
      <c r="F278" s="245"/>
      <c r="G278" s="15"/>
      <c r="H278" s="15"/>
      <c r="I278" s="16"/>
      <c r="J278" s="15"/>
    </row>
    <row r="279" spans="1:10" ht="12" customHeight="1">
      <c r="A279" s="14"/>
      <c r="B279" s="15"/>
      <c r="C279" s="15"/>
      <c r="D279" s="247"/>
      <c r="E279" s="245"/>
      <c r="F279" s="245"/>
      <c r="G279" s="15"/>
      <c r="H279" s="15"/>
      <c r="I279" s="16"/>
      <c r="J279" s="15"/>
    </row>
  </sheetData>
  <sheetProtection password="DD2E" sheet="1" formatCells="0" selectLockedCells="1"/>
  <mergeCells count="18">
    <mergeCell ref="G1:J1"/>
    <mergeCell ref="H2:I2"/>
    <mergeCell ref="G13:J13"/>
    <mergeCell ref="D6:J6"/>
    <mergeCell ref="B4:D4"/>
    <mergeCell ref="B18:B19"/>
    <mergeCell ref="G7:J12"/>
    <mergeCell ref="B3:D3"/>
    <mergeCell ref="G20:J20"/>
    <mergeCell ref="G14:J19"/>
    <mergeCell ref="G21:J29"/>
    <mergeCell ref="E3:F3"/>
    <mergeCell ref="G5:J5"/>
    <mergeCell ref="K8:Z8"/>
    <mergeCell ref="K9:Z9"/>
    <mergeCell ref="G4:J4"/>
    <mergeCell ref="E4:F4"/>
    <mergeCell ref="G3:J3"/>
  </mergeCells>
  <dataValidations count="1">
    <dataValidation type="list" allowBlank="1" showInputMessage="1" showErrorMessage="1" errorTitle="Error" error="La calificación es de 1 a 4" sqref="D22:D24 D14:D19 D26:D29 D8:D12">
      <formula1>$B$64:$E$64</formula1>
    </dataValidation>
  </dataValidations>
  <printOptions horizontalCentered="1"/>
  <pageMargins left="0.27" right="0.2755905511811024" top="0.4" bottom="0.8" header="0" footer="0"/>
  <pageSetup horizontalDpi="300" verticalDpi="300" orientation="portrait" paperSize="9" scale="80" r:id="rId1"/>
</worksheet>
</file>

<file path=xl/worksheets/sheet11.xml><?xml version="1.0" encoding="utf-8"?>
<worksheet xmlns="http://schemas.openxmlformats.org/spreadsheetml/2006/main" xmlns:r="http://schemas.openxmlformats.org/officeDocument/2006/relationships">
  <dimension ref="A1:R263"/>
  <sheetViews>
    <sheetView zoomScalePageLayoutView="0" workbookViewId="0" topLeftCell="A1">
      <selection activeCell="D10" sqref="D10"/>
    </sheetView>
  </sheetViews>
  <sheetFormatPr defaultColWidth="11.421875" defaultRowHeight="12" customHeight="1"/>
  <cols>
    <col min="1" max="1" width="1.7109375" style="64" customWidth="1"/>
    <col min="2" max="2" width="9.28125" style="17" customWidth="1"/>
    <col min="3" max="3" width="67.140625" style="17" customWidth="1"/>
    <col min="4" max="4" width="10.421875" style="250" customWidth="1"/>
    <col min="5" max="5" width="11.57421875" style="266" customWidth="1"/>
    <col min="6" max="6" width="10.57421875" style="266" customWidth="1"/>
    <col min="7" max="7" width="2.57421875" style="17" customWidth="1"/>
    <col min="8" max="8" width="4.00390625" style="17" customWidth="1"/>
    <col min="9" max="9" width="3.7109375" style="66" customWidth="1"/>
    <col min="10" max="10" width="3.140625" style="17" customWidth="1"/>
    <col min="11" max="11" width="24.00390625" style="17" customWidth="1"/>
    <col min="12" max="16384" width="11.421875" style="17" customWidth="1"/>
  </cols>
  <sheetData>
    <row r="1" spans="1:10" s="30" customFormat="1" ht="20.25" customHeight="1" thickBot="1" thickTop="1">
      <c r="A1" s="31"/>
      <c r="B1" s="239" t="s">
        <v>187</v>
      </c>
      <c r="C1" s="240"/>
      <c r="D1" s="246"/>
      <c r="E1" s="263"/>
      <c r="F1" s="264"/>
      <c r="G1" s="917" t="s">
        <v>354</v>
      </c>
      <c r="H1" s="918"/>
      <c r="I1" s="918"/>
      <c r="J1" s="919"/>
    </row>
    <row r="2" spans="1:10" ht="15.75" customHeight="1" thickBot="1">
      <c r="A2" s="243"/>
      <c r="B2" s="242"/>
      <c r="C2" s="19"/>
      <c r="D2" s="247"/>
      <c r="E2" s="245"/>
      <c r="F2" s="245"/>
      <c r="G2" s="36"/>
      <c r="H2" s="651">
        <v>6</v>
      </c>
      <c r="I2" s="652"/>
      <c r="J2" s="168"/>
    </row>
    <row r="3" spans="1:10" ht="22.5" customHeight="1" thickBot="1">
      <c r="A3" s="14"/>
      <c r="B3" s="1001" t="s">
        <v>355</v>
      </c>
      <c r="C3" s="1002"/>
      <c r="D3" s="1003"/>
      <c r="E3" s="599" t="s">
        <v>353</v>
      </c>
      <c r="F3" s="601"/>
      <c r="G3" s="658" t="s">
        <v>266</v>
      </c>
      <c r="H3" s="659"/>
      <c r="I3" s="659"/>
      <c r="J3" s="660"/>
    </row>
    <row r="4" spans="1:10" ht="21.75" customHeight="1" thickBot="1">
      <c r="A4" s="14"/>
      <c r="B4" s="670">
        <f>'Portada Pag 1'!A11</f>
        <v>0</v>
      </c>
      <c r="C4" s="671"/>
      <c r="D4" s="672"/>
      <c r="E4" s="632">
        <f>'Portada Pag 1'!R11</f>
        <v>0</v>
      </c>
      <c r="F4" s="634"/>
      <c r="G4" s="629">
        <f>'Portada Pag 1'!V11</f>
        <v>0</v>
      </c>
      <c r="H4" s="630"/>
      <c r="I4" s="630"/>
      <c r="J4" s="631"/>
    </row>
    <row r="5" spans="1:10" ht="19.5" customHeight="1" thickBot="1" thickTop="1">
      <c r="A5" s="14"/>
      <c r="B5" s="455" t="s">
        <v>308</v>
      </c>
      <c r="C5" s="290" t="s">
        <v>309</v>
      </c>
      <c r="D5" s="291" t="s">
        <v>317</v>
      </c>
      <c r="E5" s="291" t="s">
        <v>319</v>
      </c>
      <c r="F5" s="291" t="s">
        <v>318</v>
      </c>
      <c r="G5" s="928"/>
      <c r="H5" s="929"/>
      <c r="I5" s="929"/>
      <c r="J5" s="930"/>
    </row>
    <row r="6" spans="1:10" ht="27.75" customHeight="1" thickBot="1" thickTop="1">
      <c r="A6" s="14"/>
      <c r="B6" s="436" t="s">
        <v>325</v>
      </c>
      <c r="C6" s="426" t="s">
        <v>321</v>
      </c>
      <c r="D6" s="285"/>
      <c r="E6" s="104">
        <f>SUM(E7:E10)</f>
        <v>1</v>
      </c>
      <c r="F6" s="103">
        <f>SUM(F7:F10)</f>
        <v>1</v>
      </c>
      <c r="G6" s="949">
        <f>E6*0.1</f>
        <v>0.1</v>
      </c>
      <c r="H6" s="950"/>
      <c r="I6" s="950"/>
      <c r="J6" s="951"/>
    </row>
    <row r="7" spans="1:10" ht="33.75" customHeight="1" thickBot="1" thickTop="1">
      <c r="A7" s="14"/>
      <c r="B7" s="459" t="s">
        <v>312</v>
      </c>
      <c r="C7" s="348" t="s">
        <v>24</v>
      </c>
      <c r="D7" s="283">
        <v>4</v>
      </c>
      <c r="E7" s="278">
        <f>(D7*0.25)*F7</f>
        <v>0.2</v>
      </c>
      <c r="F7" s="108">
        <v>0.2</v>
      </c>
      <c r="G7" s="979"/>
      <c r="H7" s="980"/>
      <c r="I7" s="980"/>
      <c r="J7" s="981"/>
    </row>
    <row r="8" spans="1:10" ht="46.5" customHeight="1" thickBot="1" thickTop="1">
      <c r="A8" s="14"/>
      <c r="B8" s="459" t="s">
        <v>313</v>
      </c>
      <c r="C8" s="349" t="s">
        <v>25</v>
      </c>
      <c r="D8" s="283">
        <v>4</v>
      </c>
      <c r="E8" s="277">
        <f>(D8*0.25)*F8</f>
        <v>0.45</v>
      </c>
      <c r="F8" s="100">
        <v>0.45</v>
      </c>
      <c r="G8" s="979"/>
      <c r="H8" s="980"/>
      <c r="I8" s="980"/>
      <c r="J8" s="981"/>
    </row>
    <row r="9" spans="1:10" ht="33" customHeight="1" thickBot="1" thickTop="1">
      <c r="A9" s="14"/>
      <c r="B9" s="459" t="s">
        <v>314</v>
      </c>
      <c r="C9" s="347" t="s">
        <v>26</v>
      </c>
      <c r="D9" s="283">
        <v>4</v>
      </c>
      <c r="E9" s="277">
        <f>(D9*0.25)*F9</f>
        <v>0.15</v>
      </c>
      <c r="F9" s="100">
        <v>0.15</v>
      </c>
      <c r="G9" s="979"/>
      <c r="H9" s="980"/>
      <c r="I9" s="980"/>
      <c r="J9" s="981"/>
    </row>
    <row r="10" spans="1:10" ht="47.25" customHeight="1" thickBot="1" thickTop="1">
      <c r="A10" s="14"/>
      <c r="B10" s="460" t="s">
        <v>315</v>
      </c>
      <c r="C10" s="458" t="s">
        <v>27</v>
      </c>
      <c r="D10" s="483">
        <v>4</v>
      </c>
      <c r="E10" s="281">
        <f>(D10*0.25)*F10</f>
        <v>0.2</v>
      </c>
      <c r="F10" s="99">
        <v>0.2</v>
      </c>
      <c r="G10" s="979"/>
      <c r="H10" s="980"/>
      <c r="I10" s="980"/>
      <c r="J10" s="981"/>
    </row>
    <row r="11" spans="1:10" ht="41.25" customHeight="1" thickBot="1" thickTop="1">
      <c r="A11" s="14"/>
      <c r="B11" s="438">
        <v>4.2</v>
      </c>
      <c r="C11" s="425" t="s">
        <v>28</v>
      </c>
      <c r="D11" s="287"/>
      <c r="E11" s="96"/>
      <c r="F11" s="256"/>
      <c r="G11" s="998">
        <f>(G12+G17+Pag8!G6+Pag8!G10)*0.1</f>
        <v>0.1</v>
      </c>
      <c r="H11" s="999"/>
      <c r="I11" s="999"/>
      <c r="J11" s="1000"/>
    </row>
    <row r="12" spans="1:10" ht="27" customHeight="1" thickBot="1" thickTop="1">
      <c r="A12" s="14"/>
      <c r="B12" s="436" t="s">
        <v>326</v>
      </c>
      <c r="C12" s="426" t="s">
        <v>29</v>
      </c>
      <c r="D12" s="285"/>
      <c r="E12" s="104">
        <f>SUM(E13:E16)</f>
        <v>1</v>
      </c>
      <c r="F12" s="103">
        <f>SUM(F13:F16)</f>
        <v>1</v>
      </c>
      <c r="G12" s="949">
        <f>E12*0.15</f>
        <v>0.15</v>
      </c>
      <c r="H12" s="950"/>
      <c r="I12" s="950"/>
      <c r="J12" s="951"/>
    </row>
    <row r="13" spans="1:10" ht="42" customHeight="1" thickBot="1" thickTop="1">
      <c r="A13" s="14"/>
      <c r="B13" s="459" t="s">
        <v>312</v>
      </c>
      <c r="C13" s="348" t="s">
        <v>30</v>
      </c>
      <c r="D13" s="283">
        <v>4</v>
      </c>
      <c r="E13" s="276">
        <f>(D13*0.25)*F13</f>
        <v>0.25</v>
      </c>
      <c r="F13" s="102">
        <v>0.25</v>
      </c>
      <c r="G13" s="982"/>
      <c r="H13" s="983"/>
      <c r="I13" s="983"/>
      <c r="J13" s="984"/>
    </row>
    <row r="14" spans="1:10" ht="30.75" customHeight="1" thickBot="1" thickTop="1">
      <c r="A14" s="14"/>
      <c r="B14" s="459" t="s">
        <v>313</v>
      </c>
      <c r="C14" s="345" t="s">
        <v>31</v>
      </c>
      <c r="D14" s="283">
        <v>4</v>
      </c>
      <c r="E14" s="276">
        <f>(D14*0.25)*F14</f>
        <v>0.25</v>
      </c>
      <c r="F14" s="102">
        <v>0.25</v>
      </c>
      <c r="G14" s="985"/>
      <c r="H14" s="986"/>
      <c r="I14" s="986"/>
      <c r="J14" s="987"/>
    </row>
    <row r="15" spans="1:10" ht="30.75" customHeight="1" thickBot="1" thickTop="1">
      <c r="A15" s="14"/>
      <c r="B15" s="459" t="s">
        <v>314</v>
      </c>
      <c r="C15" s="349" t="s">
        <v>32</v>
      </c>
      <c r="D15" s="283">
        <v>4</v>
      </c>
      <c r="E15" s="277">
        <f>(D15*0.25)*F15</f>
        <v>0.25</v>
      </c>
      <c r="F15" s="100">
        <v>0.25</v>
      </c>
      <c r="G15" s="985"/>
      <c r="H15" s="986"/>
      <c r="I15" s="986"/>
      <c r="J15" s="987"/>
    </row>
    <row r="16" spans="1:10" ht="34.5" customHeight="1" thickBot="1" thickTop="1">
      <c r="A16" s="14"/>
      <c r="B16" s="459" t="s">
        <v>315</v>
      </c>
      <c r="C16" s="458" t="s">
        <v>33</v>
      </c>
      <c r="D16" s="283">
        <v>4</v>
      </c>
      <c r="E16" s="277">
        <f>(D16*0.25)*F16</f>
        <v>0.25</v>
      </c>
      <c r="F16" s="100">
        <v>0.25</v>
      </c>
      <c r="G16" s="988"/>
      <c r="H16" s="989"/>
      <c r="I16" s="989"/>
      <c r="J16" s="990"/>
    </row>
    <row r="17" spans="1:10" ht="22.5" customHeight="1" thickBot="1" thickTop="1">
      <c r="A17" s="14"/>
      <c r="B17" s="436" t="s">
        <v>35</v>
      </c>
      <c r="C17" s="351" t="s">
        <v>34</v>
      </c>
      <c r="D17" s="285"/>
      <c r="E17" s="105">
        <f>SUM(E18:E21)</f>
        <v>0.9999999999999999</v>
      </c>
      <c r="F17" s="106">
        <f>SUM(F18:F21)</f>
        <v>0.9999999999999999</v>
      </c>
      <c r="G17" s="949">
        <f>E17*0.15</f>
        <v>0.14999999999999997</v>
      </c>
      <c r="H17" s="950"/>
      <c r="I17" s="950"/>
      <c r="J17" s="951"/>
    </row>
    <row r="18" spans="1:18" ht="37.5" customHeight="1" thickBot="1" thickTop="1">
      <c r="A18" s="14"/>
      <c r="B18" s="459" t="s">
        <v>312</v>
      </c>
      <c r="C18" s="348" t="s">
        <v>36</v>
      </c>
      <c r="D18" s="338">
        <v>4</v>
      </c>
      <c r="E18" s="282">
        <f>(D18*0.25)*F18</f>
        <v>0.15</v>
      </c>
      <c r="F18" s="106">
        <v>0.15</v>
      </c>
      <c r="G18" s="982"/>
      <c r="H18" s="983"/>
      <c r="I18" s="983"/>
      <c r="J18" s="984"/>
      <c r="K18" s="996"/>
      <c r="L18" s="997"/>
      <c r="M18" s="997"/>
      <c r="N18" s="997"/>
      <c r="O18" s="997"/>
      <c r="P18" s="997"/>
      <c r="Q18" s="997"/>
      <c r="R18" s="997"/>
    </row>
    <row r="19" spans="1:18" ht="47.25" customHeight="1" thickBot="1" thickTop="1">
      <c r="A19" s="14"/>
      <c r="B19" s="459" t="s">
        <v>313</v>
      </c>
      <c r="C19" s="349" t="s">
        <v>37</v>
      </c>
      <c r="D19" s="283">
        <v>4</v>
      </c>
      <c r="E19" s="277">
        <f>(D19*0.25)*F19</f>
        <v>0.15</v>
      </c>
      <c r="F19" s="100">
        <v>0.15</v>
      </c>
      <c r="G19" s="985"/>
      <c r="H19" s="986"/>
      <c r="I19" s="986"/>
      <c r="J19" s="987"/>
      <c r="K19" s="996"/>
      <c r="L19" s="997"/>
      <c r="M19" s="997"/>
      <c r="N19" s="997"/>
      <c r="O19" s="997"/>
      <c r="P19" s="997"/>
      <c r="Q19" s="997"/>
      <c r="R19" s="997"/>
    </row>
    <row r="20" spans="1:18" ht="189" customHeight="1" thickBot="1" thickTop="1">
      <c r="A20" s="14"/>
      <c r="B20" s="459" t="s">
        <v>314</v>
      </c>
      <c r="C20" s="349" t="s">
        <v>38</v>
      </c>
      <c r="D20" s="283">
        <v>4</v>
      </c>
      <c r="E20" s="277">
        <f>(D20*0.25)*F20</f>
        <v>0.35</v>
      </c>
      <c r="F20" s="100">
        <v>0.35</v>
      </c>
      <c r="G20" s="985"/>
      <c r="H20" s="986"/>
      <c r="I20" s="986"/>
      <c r="J20" s="987"/>
      <c r="K20" s="994"/>
      <c r="L20" s="995"/>
      <c r="M20" s="995"/>
      <c r="N20" s="995"/>
      <c r="O20" s="995"/>
      <c r="P20" s="995"/>
      <c r="Q20" s="995"/>
      <c r="R20" s="995"/>
    </row>
    <row r="21" spans="1:18" ht="163.5" customHeight="1" thickBot="1" thickTop="1">
      <c r="A21" s="14"/>
      <c r="B21" s="459" t="s">
        <v>315</v>
      </c>
      <c r="C21" s="361" t="s">
        <v>39</v>
      </c>
      <c r="D21" s="283">
        <v>4</v>
      </c>
      <c r="E21" s="261">
        <f>(D21*0.25)*F21</f>
        <v>0.35</v>
      </c>
      <c r="F21" s="258">
        <v>0.35</v>
      </c>
      <c r="G21" s="991"/>
      <c r="H21" s="992"/>
      <c r="I21" s="992"/>
      <c r="J21" s="993"/>
      <c r="K21" s="350"/>
      <c r="L21" s="350"/>
      <c r="M21" s="350"/>
      <c r="N21" s="350"/>
      <c r="O21" s="350"/>
      <c r="P21" s="350"/>
      <c r="Q21" s="350"/>
      <c r="R21" s="350"/>
    </row>
    <row r="22" spans="1:10" ht="30" customHeight="1" thickTop="1">
      <c r="A22" s="20"/>
      <c r="B22"/>
      <c r="C22"/>
      <c r="D22" s="249"/>
      <c r="E22" s="265"/>
      <c r="F22" s="265"/>
      <c r="G22"/>
      <c r="H22"/>
      <c r="I22"/>
      <c r="J22"/>
    </row>
    <row r="23" spans="1:10" ht="41.25" customHeight="1">
      <c r="A23" s="20"/>
      <c r="B23"/>
      <c r="C23"/>
      <c r="D23" s="249"/>
      <c r="E23" s="265"/>
      <c r="F23" s="265"/>
      <c r="G23"/>
      <c r="H23"/>
      <c r="I23"/>
      <c r="J23"/>
    </row>
    <row r="24" ht="21" customHeight="1">
      <c r="A24" s="20"/>
    </row>
    <row r="25" ht="42" customHeight="1">
      <c r="A25" s="20"/>
    </row>
    <row r="26" spans="1:11" ht="27" customHeight="1">
      <c r="A26" s="20"/>
      <c r="K26" s="139"/>
    </row>
    <row r="27" ht="42.75" customHeight="1">
      <c r="A27" s="20"/>
    </row>
    <row r="28" ht="16.5" customHeight="1">
      <c r="A28" s="20"/>
    </row>
    <row r="29" ht="30" customHeight="1">
      <c r="A29" s="20"/>
    </row>
    <row r="30" ht="21.75" customHeight="1">
      <c r="A30" s="20"/>
    </row>
    <row r="31" ht="29.25" customHeight="1">
      <c r="A31" s="20"/>
    </row>
    <row r="32" spans="1:10" ht="29.25" customHeight="1">
      <c r="A32"/>
      <c r="B32"/>
      <c r="C32"/>
      <c r="D32" s="249"/>
      <c r="E32" s="265"/>
      <c r="F32" s="265"/>
      <c r="G32"/>
      <c r="H32"/>
      <c r="I32"/>
      <c r="J32"/>
    </row>
    <row r="33" spans="1:10" ht="29.25" customHeight="1">
      <c r="A33"/>
      <c r="B33"/>
      <c r="C33"/>
      <c r="D33" s="249"/>
      <c r="E33" s="265"/>
      <c r="F33" s="265"/>
      <c r="G33"/>
      <c r="H33"/>
      <c r="I33"/>
      <c r="J33"/>
    </row>
    <row r="34" spans="1:10" ht="29.25" customHeight="1">
      <c r="A34"/>
      <c r="B34"/>
      <c r="C34"/>
      <c r="D34" s="249"/>
      <c r="E34" s="265"/>
      <c r="F34" s="265"/>
      <c r="G34"/>
      <c r="H34"/>
      <c r="I34"/>
      <c r="J34"/>
    </row>
    <row r="35" spans="1:10" ht="12" customHeight="1">
      <c r="A35" s="40"/>
      <c r="B35" s="40"/>
      <c r="C35" s="40"/>
      <c r="E35" s="267"/>
      <c r="F35" s="267"/>
      <c r="G35" s="40"/>
      <c r="H35" s="40"/>
      <c r="I35" s="40"/>
      <c r="J35" s="40"/>
    </row>
    <row r="36" spans="1:10" ht="12" customHeight="1">
      <c r="A36" s="40"/>
      <c r="B36" s="40"/>
      <c r="C36" s="40"/>
      <c r="E36" s="267"/>
      <c r="F36" s="267"/>
      <c r="G36" s="40"/>
      <c r="H36" s="40"/>
      <c r="I36" s="40"/>
      <c r="J36" s="40"/>
    </row>
    <row r="37" spans="1:10" ht="12" customHeight="1">
      <c r="A37" s="40"/>
      <c r="B37" s="40"/>
      <c r="C37" s="40"/>
      <c r="E37" s="267"/>
      <c r="F37" s="267"/>
      <c r="G37" s="40"/>
      <c r="H37" s="40"/>
      <c r="I37" s="40"/>
      <c r="J37" s="40"/>
    </row>
    <row r="38" spans="1:10" ht="12" customHeight="1">
      <c r="A38" s="40"/>
      <c r="B38" s="40"/>
      <c r="C38" s="40"/>
      <c r="E38" s="267"/>
      <c r="F38" s="267"/>
      <c r="G38" s="40"/>
      <c r="H38" s="40"/>
      <c r="I38" s="40"/>
      <c r="J38" s="40"/>
    </row>
    <row r="39" spans="1:10" ht="12" customHeight="1">
      <c r="A39" s="40"/>
      <c r="B39" s="40"/>
      <c r="C39" s="40"/>
      <c r="E39" s="267"/>
      <c r="F39" s="267"/>
      <c r="G39" s="40"/>
      <c r="H39" s="40"/>
      <c r="I39" s="40"/>
      <c r="J39" s="40"/>
    </row>
    <row r="40" spans="1:10" ht="12" customHeight="1">
      <c r="A40" s="40"/>
      <c r="B40" s="40"/>
      <c r="C40" s="40"/>
      <c r="E40" s="267"/>
      <c r="F40" s="267"/>
      <c r="G40" s="40"/>
      <c r="H40" s="40"/>
      <c r="I40" s="40"/>
      <c r="J40" s="40"/>
    </row>
    <row r="41" spans="1:9" ht="15">
      <c r="A41" s="14"/>
      <c r="B41" s="15"/>
      <c r="C41" s="15"/>
      <c r="D41" s="247"/>
      <c r="E41" s="245"/>
      <c r="F41" s="245"/>
      <c r="G41" s="15"/>
      <c r="H41" s="15"/>
      <c r="I41" s="16"/>
    </row>
    <row r="42" spans="1:9" ht="15.75">
      <c r="A42" s="14"/>
      <c r="B42" s="18"/>
      <c r="C42" s="19"/>
      <c r="D42" s="247"/>
      <c r="E42" s="245"/>
      <c r="F42" s="245"/>
      <c r="G42" s="15"/>
      <c r="I42" s="69"/>
    </row>
    <row r="43" spans="1:10" ht="12" customHeight="1">
      <c r="A43" s="14"/>
      <c r="B43" s="19"/>
      <c r="C43" s="19"/>
      <c r="D43" s="247"/>
      <c r="E43" s="245"/>
      <c r="F43" s="245"/>
      <c r="G43" s="15"/>
      <c r="H43" s="15"/>
      <c r="I43" s="16"/>
      <c r="J43" s="15"/>
    </row>
    <row r="44" spans="1:10" ht="12" customHeight="1">
      <c r="A44" s="14"/>
      <c r="B44" s="15"/>
      <c r="C44" s="19"/>
      <c r="D44" s="247"/>
      <c r="E44" s="245"/>
      <c r="F44" s="245"/>
      <c r="G44" s="15"/>
      <c r="H44" s="15"/>
      <c r="I44" s="15"/>
      <c r="J44" s="15"/>
    </row>
    <row r="45" spans="1:10" ht="12" customHeight="1">
      <c r="A45" s="14"/>
      <c r="B45" s="18"/>
      <c r="C45" s="19"/>
      <c r="D45" s="21"/>
      <c r="E45" s="268"/>
      <c r="F45" s="268"/>
      <c r="G45" s="15"/>
      <c r="H45" s="15"/>
      <c r="I45" s="22"/>
      <c r="J45" s="15"/>
    </row>
    <row r="46" spans="1:10" ht="12" customHeight="1">
      <c r="A46" s="14"/>
      <c r="B46" s="22"/>
      <c r="C46" s="19"/>
      <c r="D46" s="247"/>
      <c r="E46" s="245"/>
      <c r="F46" s="245"/>
      <c r="G46" s="15"/>
      <c r="H46" s="15"/>
      <c r="I46" s="23"/>
      <c r="J46" s="15"/>
    </row>
    <row r="47" spans="1:10" ht="12" customHeight="1" hidden="1">
      <c r="A47" s="14"/>
      <c r="B47" s="15">
        <v>1</v>
      </c>
      <c r="C47" s="19">
        <v>2</v>
      </c>
      <c r="D47" s="247">
        <v>3</v>
      </c>
      <c r="E47" s="245">
        <v>4</v>
      </c>
      <c r="F47" s="245"/>
      <c r="G47" s="15"/>
      <c r="H47" s="15"/>
      <c r="I47" s="16"/>
      <c r="J47" s="15"/>
    </row>
    <row r="48" spans="1:10" ht="12" customHeight="1">
      <c r="A48" s="14"/>
      <c r="B48" s="22"/>
      <c r="C48" s="19"/>
      <c r="D48" s="247"/>
      <c r="E48" s="245"/>
      <c r="F48" s="245"/>
      <c r="G48" s="15"/>
      <c r="H48" s="15"/>
      <c r="I48" s="24"/>
      <c r="J48" s="15"/>
    </row>
    <row r="49" spans="1:10" ht="12" customHeight="1">
      <c r="A49" s="14"/>
      <c r="B49" s="25"/>
      <c r="C49" s="26"/>
      <c r="D49" s="247"/>
      <c r="E49" s="245"/>
      <c r="F49" s="245"/>
      <c r="G49" s="15"/>
      <c r="H49" s="15"/>
      <c r="I49" s="38"/>
      <c r="J49" s="15"/>
    </row>
    <row r="50" spans="1:10" ht="12" customHeight="1">
      <c r="A50" s="14"/>
      <c r="B50" s="52"/>
      <c r="C50" s="52"/>
      <c r="D50" s="247"/>
      <c r="E50" s="245"/>
      <c r="F50" s="245"/>
      <c r="G50" s="15"/>
      <c r="H50" s="15"/>
      <c r="I50" s="16"/>
      <c r="J50" s="15"/>
    </row>
    <row r="51" spans="1:10" ht="12" customHeight="1">
      <c r="A51" s="14"/>
      <c r="B51" s="51"/>
      <c r="C51" s="15"/>
      <c r="D51" s="247"/>
      <c r="E51" s="245"/>
      <c r="F51" s="245"/>
      <c r="G51" s="15"/>
      <c r="H51" s="15"/>
      <c r="I51" s="16"/>
      <c r="J51" s="15"/>
    </row>
    <row r="52" spans="1:10" ht="12" customHeight="1">
      <c r="A52" s="14"/>
      <c r="B52" s="18"/>
      <c r="C52" s="51"/>
      <c r="D52" s="251"/>
      <c r="E52" s="269"/>
      <c r="F52" s="269"/>
      <c r="G52" s="22"/>
      <c r="H52" s="22"/>
      <c r="I52" s="22"/>
      <c r="J52" s="15"/>
    </row>
    <row r="53" spans="1:10" ht="12" customHeight="1">
      <c r="A53" s="14"/>
      <c r="B53" s="19"/>
      <c r="C53" s="19"/>
      <c r="D53" s="251"/>
      <c r="E53" s="269"/>
      <c r="F53" s="269"/>
      <c r="G53" s="22"/>
      <c r="H53" s="22"/>
      <c r="I53" s="53"/>
      <c r="J53" s="15"/>
    </row>
    <row r="54" spans="1:10" ht="12" customHeight="1">
      <c r="A54" s="14"/>
      <c r="B54" s="54"/>
      <c r="C54" s="15"/>
      <c r="D54" s="247"/>
      <c r="E54" s="245"/>
      <c r="F54" s="245"/>
      <c r="G54" s="55"/>
      <c r="H54" s="15"/>
      <c r="I54" s="16"/>
      <c r="J54" s="15"/>
    </row>
    <row r="55" spans="1:10" ht="12" customHeight="1">
      <c r="A55" s="14"/>
      <c r="B55" s="52"/>
      <c r="C55" s="15"/>
      <c r="D55" s="247"/>
      <c r="E55" s="245"/>
      <c r="F55" s="245"/>
      <c r="G55" s="15"/>
      <c r="H55" s="15"/>
      <c r="I55" s="16"/>
      <c r="J55" s="15"/>
    </row>
    <row r="56" spans="1:10" ht="12" customHeight="1">
      <c r="A56" s="14"/>
      <c r="B56" s="26"/>
      <c r="C56" s="26"/>
      <c r="D56" s="247"/>
      <c r="E56" s="270"/>
      <c r="F56" s="270"/>
      <c r="G56" s="26"/>
      <c r="H56" s="26"/>
      <c r="I56" s="26"/>
      <c r="J56" s="15"/>
    </row>
    <row r="57" spans="1:10" ht="12" customHeight="1">
      <c r="A57" s="14"/>
      <c r="B57" s="56"/>
      <c r="C57" s="15"/>
      <c r="D57" s="247"/>
      <c r="E57" s="57"/>
      <c r="F57" s="245"/>
      <c r="G57" s="57"/>
      <c r="H57" s="15"/>
      <c r="I57" s="57"/>
      <c r="J57" s="15"/>
    </row>
    <row r="58" spans="1:10" ht="12" customHeight="1">
      <c r="A58" s="14"/>
      <c r="B58" s="56"/>
      <c r="C58" s="15"/>
      <c r="D58" s="247"/>
      <c r="E58" s="245"/>
      <c r="F58" s="245"/>
      <c r="G58" s="41"/>
      <c r="H58" s="15"/>
      <c r="I58" s="16"/>
      <c r="J58" s="15"/>
    </row>
    <row r="59" spans="1:10" ht="12" customHeight="1">
      <c r="A59" s="14"/>
      <c r="B59" s="56"/>
      <c r="C59" s="15"/>
      <c r="D59" s="247"/>
      <c r="E59" s="245"/>
      <c r="F59" s="245"/>
      <c r="G59" s="41"/>
      <c r="H59" s="15"/>
      <c r="I59" s="16"/>
      <c r="J59" s="15"/>
    </row>
    <row r="60" spans="1:10" ht="12" customHeight="1">
      <c r="A60" s="14"/>
      <c r="B60" s="56"/>
      <c r="C60" s="15"/>
      <c r="D60" s="247"/>
      <c r="E60" s="245"/>
      <c r="F60" s="245"/>
      <c r="G60" s="41"/>
      <c r="H60" s="15"/>
      <c r="I60" s="16"/>
      <c r="J60" s="15"/>
    </row>
    <row r="61" spans="1:10" ht="12" customHeight="1">
      <c r="A61" s="14"/>
      <c r="B61" s="56"/>
      <c r="C61" s="15"/>
      <c r="D61" s="252"/>
      <c r="E61" s="57"/>
      <c r="F61" s="57"/>
      <c r="G61" s="57"/>
      <c r="H61" s="57"/>
      <c r="I61" s="57"/>
      <c r="J61" s="15"/>
    </row>
    <row r="62" spans="1:10" ht="12" customHeight="1">
      <c r="A62" s="14"/>
      <c r="B62" s="56"/>
      <c r="C62" s="15"/>
      <c r="D62" s="252"/>
      <c r="E62" s="57"/>
      <c r="F62" s="57"/>
      <c r="G62" s="57"/>
      <c r="H62" s="57"/>
      <c r="I62" s="57"/>
      <c r="J62" s="15"/>
    </row>
    <row r="63" spans="1:10" ht="12" customHeight="1">
      <c r="A63" s="14"/>
      <c r="B63" s="56"/>
      <c r="C63" s="15"/>
      <c r="D63" s="252"/>
      <c r="E63" s="57"/>
      <c r="F63" s="57"/>
      <c r="G63" s="57"/>
      <c r="H63" s="57"/>
      <c r="I63" s="57"/>
      <c r="J63" s="15"/>
    </row>
    <row r="64" spans="1:10" ht="12" customHeight="1">
      <c r="A64" s="14"/>
      <c r="B64" s="56"/>
      <c r="C64" s="15"/>
      <c r="D64" s="252"/>
      <c r="E64" s="57"/>
      <c r="F64" s="57"/>
      <c r="G64" s="57"/>
      <c r="H64" s="57"/>
      <c r="I64" s="57"/>
      <c r="J64" s="15"/>
    </row>
    <row r="65" spans="1:10" ht="12" customHeight="1">
      <c r="A65" s="14"/>
      <c r="B65" s="56"/>
      <c r="C65" s="15"/>
      <c r="D65" s="252"/>
      <c r="E65" s="57"/>
      <c r="F65" s="57"/>
      <c r="G65" s="57"/>
      <c r="H65" s="57"/>
      <c r="I65" s="57"/>
      <c r="J65" s="15"/>
    </row>
    <row r="66" spans="1:10" ht="12" customHeight="1">
      <c r="A66" s="14"/>
      <c r="B66" s="56"/>
      <c r="C66" s="15"/>
      <c r="D66" s="252"/>
      <c r="E66" s="57"/>
      <c r="F66" s="57"/>
      <c r="G66" s="57"/>
      <c r="H66" s="57"/>
      <c r="I66" s="57"/>
      <c r="J66" s="15"/>
    </row>
    <row r="67" spans="1:10" ht="12" customHeight="1">
      <c r="A67" s="14"/>
      <c r="B67" s="56"/>
      <c r="C67" s="15"/>
      <c r="D67" s="252"/>
      <c r="E67" s="57"/>
      <c r="F67" s="57"/>
      <c r="G67" s="57"/>
      <c r="H67" s="57"/>
      <c r="I67" s="57"/>
      <c r="J67" s="15"/>
    </row>
    <row r="68" spans="1:10" ht="12" customHeight="1">
      <c r="A68" s="14"/>
      <c r="B68" s="56"/>
      <c r="C68" s="15"/>
      <c r="D68" s="252"/>
      <c r="E68" s="57"/>
      <c r="F68" s="57"/>
      <c r="G68" s="57"/>
      <c r="H68" s="57"/>
      <c r="I68" s="57"/>
      <c r="J68" s="15"/>
    </row>
    <row r="69" spans="1:10" ht="12" customHeight="1">
      <c r="A69" s="14"/>
      <c r="B69" s="56"/>
      <c r="C69" s="15"/>
      <c r="D69" s="252"/>
      <c r="E69" s="57"/>
      <c r="F69" s="57"/>
      <c r="G69" s="57"/>
      <c r="H69" s="57"/>
      <c r="I69" s="57"/>
      <c r="J69" s="15"/>
    </row>
    <row r="70" spans="1:10" ht="12" customHeight="1">
      <c r="A70" s="14"/>
      <c r="B70" s="56"/>
      <c r="C70" s="15"/>
      <c r="D70" s="252"/>
      <c r="E70" s="57"/>
      <c r="F70" s="57"/>
      <c r="G70" s="57"/>
      <c r="H70" s="57"/>
      <c r="I70" s="57"/>
      <c r="J70" s="15"/>
    </row>
    <row r="71" spans="1:10" ht="12" customHeight="1">
      <c r="A71" s="14"/>
      <c r="B71" s="52"/>
      <c r="C71" s="15"/>
      <c r="D71" s="252"/>
      <c r="E71" s="57"/>
      <c r="F71" s="57"/>
      <c r="G71" s="57"/>
      <c r="H71" s="57"/>
      <c r="I71" s="57"/>
      <c r="J71" s="15"/>
    </row>
    <row r="72" spans="1:10" ht="12" customHeight="1">
      <c r="A72" s="14"/>
      <c r="B72" s="52"/>
      <c r="C72" s="15"/>
      <c r="D72" s="253"/>
      <c r="E72" s="19"/>
      <c r="F72" s="19"/>
      <c r="G72" s="19"/>
      <c r="H72" s="52"/>
      <c r="I72" s="52"/>
      <c r="J72" s="15"/>
    </row>
    <row r="73" spans="1:10" ht="12" customHeight="1">
      <c r="A73" s="14"/>
      <c r="B73" s="52"/>
      <c r="C73" s="15"/>
      <c r="D73" s="253"/>
      <c r="E73" s="19"/>
      <c r="F73" s="19"/>
      <c r="G73" s="19"/>
      <c r="H73" s="52"/>
      <c r="I73" s="52"/>
      <c r="J73" s="15"/>
    </row>
    <row r="74" spans="1:10" ht="12" customHeight="1">
      <c r="A74" s="14"/>
      <c r="B74" s="56"/>
      <c r="C74" s="15"/>
      <c r="D74" s="252"/>
      <c r="E74" s="57"/>
      <c r="F74" s="57"/>
      <c r="G74" s="57"/>
      <c r="H74" s="57"/>
      <c r="I74" s="57"/>
      <c r="J74" s="15"/>
    </row>
    <row r="75" spans="1:10" ht="12" customHeight="1">
      <c r="A75" s="14"/>
      <c r="B75" s="52"/>
      <c r="C75" s="15"/>
      <c r="D75" s="247"/>
      <c r="E75" s="245"/>
      <c r="F75" s="245"/>
      <c r="G75" s="15"/>
      <c r="H75" s="15"/>
      <c r="I75" s="15"/>
      <c r="J75" s="15"/>
    </row>
    <row r="76" spans="1:10" ht="12" customHeight="1">
      <c r="A76" s="14"/>
      <c r="B76" s="52"/>
      <c r="C76" s="52"/>
      <c r="D76" s="247"/>
      <c r="E76" s="245"/>
      <c r="F76" s="245"/>
      <c r="G76" s="15"/>
      <c r="H76" s="15"/>
      <c r="I76" s="16"/>
      <c r="J76" s="15"/>
    </row>
    <row r="77" spans="1:10" ht="12" customHeight="1">
      <c r="A77" s="14"/>
      <c r="B77" s="56"/>
      <c r="C77" s="58"/>
      <c r="D77" s="247"/>
      <c r="E77" s="245"/>
      <c r="F77" s="245"/>
      <c r="G77" s="15"/>
      <c r="H77" s="15"/>
      <c r="I77" s="16"/>
      <c r="J77" s="15"/>
    </row>
    <row r="78" spans="1:10" ht="12" customHeight="1">
      <c r="A78" s="14"/>
      <c r="B78" s="56"/>
      <c r="C78" s="15"/>
      <c r="D78" s="247"/>
      <c r="E78" s="245"/>
      <c r="F78" s="245"/>
      <c r="G78" s="15"/>
      <c r="H78" s="15"/>
      <c r="I78" s="16"/>
      <c r="J78" s="15"/>
    </row>
    <row r="79" spans="1:10" ht="12" customHeight="1">
      <c r="A79" s="14"/>
      <c r="B79" s="56"/>
      <c r="C79" s="58"/>
      <c r="D79" s="247"/>
      <c r="E79" s="245"/>
      <c r="F79" s="245"/>
      <c r="G79" s="15"/>
      <c r="H79" s="15"/>
      <c r="I79" s="16"/>
      <c r="J79" s="15"/>
    </row>
    <row r="80" spans="1:10" ht="12" customHeight="1">
      <c r="A80" s="14"/>
      <c r="B80" s="56"/>
      <c r="C80" s="58"/>
      <c r="D80" s="247"/>
      <c r="E80" s="245"/>
      <c r="F80" s="245"/>
      <c r="G80" s="15"/>
      <c r="H80" s="15"/>
      <c r="I80" s="16"/>
      <c r="J80" s="15"/>
    </row>
    <row r="81" spans="1:10" ht="12" customHeight="1">
      <c r="A81" s="14"/>
      <c r="B81" s="56"/>
      <c r="C81" s="58"/>
      <c r="D81" s="247"/>
      <c r="E81" s="245"/>
      <c r="F81" s="245"/>
      <c r="G81" s="15"/>
      <c r="H81" s="15"/>
      <c r="I81" s="16"/>
      <c r="J81" s="15"/>
    </row>
    <row r="82" spans="1:10" ht="12" customHeight="1">
      <c r="A82" s="14"/>
      <c r="B82" s="15"/>
      <c r="C82" s="15"/>
      <c r="D82" s="247"/>
      <c r="E82" s="245"/>
      <c r="F82" s="245"/>
      <c r="G82" s="15"/>
      <c r="H82" s="15"/>
      <c r="I82" s="15"/>
      <c r="J82" s="15"/>
    </row>
    <row r="83" spans="1:10" ht="12" customHeight="1">
      <c r="A83" s="14"/>
      <c r="B83" s="15"/>
      <c r="C83" s="15"/>
      <c r="D83" s="247"/>
      <c r="E83" s="245"/>
      <c r="F83" s="245"/>
      <c r="G83" s="15"/>
      <c r="H83" s="15"/>
      <c r="I83" s="15"/>
      <c r="J83" s="15"/>
    </row>
    <row r="84" spans="1:10" ht="12" customHeight="1">
      <c r="A84" s="14"/>
      <c r="B84" s="15"/>
      <c r="C84" s="15"/>
      <c r="D84" s="247"/>
      <c r="E84" s="245"/>
      <c r="F84" s="245"/>
      <c r="G84" s="15"/>
      <c r="H84" s="15"/>
      <c r="I84" s="16"/>
      <c r="J84" s="15"/>
    </row>
    <row r="85" spans="1:10" ht="12" customHeight="1">
      <c r="A85" s="14"/>
      <c r="B85" s="15"/>
      <c r="C85" s="15"/>
      <c r="D85" s="247"/>
      <c r="E85" s="245"/>
      <c r="F85" s="245"/>
      <c r="G85" s="15"/>
      <c r="H85" s="15"/>
      <c r="I85" s="16"/>
      <c r="J85" s="15"/>
    </row>
    <row r="86" spans="1:10" ht="12" customHeight="1">
      <c r="A86" s="14"/>
      <c r="B86" s="15"/>
      <c r="C86" s="15"/>
      <c r="D86" s="247"/>
      <c r="E86" s="245"/>
      <c r="F86" s="245"/>
      <c r="G86" s="15"/>
      <c r="H86" s="15"/>
      <c r="I86" s="16"/>
      <c r="J86" s="15"/>
    </row>
    <row r="87" spans="1:10" ht="12" customHeight="1">
      <c r="A87" s="14"/>
      <c r="B87" s="15"/>
      <c r="C87" s="15"/>
      <c r="D87" s="247"/>
      <c r="E87" s="245"/>
      <c r="F87" s="245"/>
      <c r="G87" s="15"/>
      <c r="H87" s="15"/>
      <c r="I87" s="16"/>
      <c r="J87" s="15"/>
    </row>
    <row r="88" spans="1:10" ht="12" customHeight="1">
      <c r="A88" s="14"/>
      <c r="B88" s="15"/>
      <c r="C88" s="15"/>
      <c r="D88" s="247"/>
      <c r="E88" s="245"/>
      <c r="F88" s="245"/>
      <c r="G88" s="15"/>
      <c r="H88" s="15"/>
      <c r="I88" s="16"/>
      <c r="J88" s="15"/>
    </row>
    <row r="89" spans="1:10" ht="12" customHeight="1">
      <c r="A89" s="14"/>
      <c r="B89" s="15"/>
      <c r="C89" s="15"/>
      <c r="D89" s="247"/>
      <c r="E89" s="245"/>
      <c r="F89" s="245"/>
      <c r="G89" s="15"/>
      <c r="H89" s="15"/>
      <c r="I89" s="16"/>
      <c r="J89" s="15"/>
    </row>
    <row r="90" spans="1:10" ht="12" customHeight="1">
      <c r="A90" s="14"/>
      <c r="B90" s="15"/>
      <c r="C90" s="15"/>
      <c r="D90" s="247"/>
      <c r="E90" s="245"/>
      <c r="F90" s="245"/>
      <c r="G90" s="15"/>
      <c r="H90" s="15"/>
      <c r="I90" s="16"/>
      <c r="J90" s="15"/>
    </row>
    <row r="91" spans="1:10" ht="12" customHeight="1">
      <c r="A91" s="14"/>
      <c r="B91" s="15"/>
      <c r="C91" s="15"/>
      <c r="D91" s="247"/>
      <c r="E91" s="245"/>
      <c r="F91" s="245"/>
      <c r="G91" s="15"/>
      <c r="H91" s="15"/>
      <c r="I91" s="16"/>
      <c r="J91" s="15"/>
    </row>
    <row r="92" spans="1:10" ht="12" customHeight="1">
      <c r="A92" s="14"/>
      <c r="B92" s="15"/>
      <c r="C92" s="15"/>
      <c r="D92" s="247"/>
      <c r="E92" s="245"/>
      <c r="F92" s="245"/>
      <c r="G92" s="15"/>
      <c r="H92" s="15"/>
      <c r="I92" s="16"/>
      <c r="J92" s="15"/>
    </row>
    <row r="93" spans="1:10" ht="12" customHeight="1">
      <c r="A93" s="14"/>
      <c r="B93" s="15"/>
      <c r="C93" s="15"/>
      <c r="D93" s="247"/>
      <c r="E93" s="245"/>
      <c r="F93" s="245"/>
      <c r="G93" s="15"/>
      <c r="H93" s="15"/>
      <c r="I93" s="16"/>
      <c r="J93" s="15"/>
    </row>
    <row r="94" spans="1:10" ht="12" customHeight="1">
      <c r="A94" s="14"/>
      <c r="B94" s="15"/>
      <c r="C94" s="15"/>
      <c r="D94" s="247"/>
      <c r="E94" s="245"/>
      <c r="F94" s="245"/>
      <c r="G94" s="15"/>
      <c r="H94" s="15"/>
      <c r="I94" s="16"/>
      <c r="J94" s="15"/>
    </row>
    <row r="95" spans="1:10" ht="12" customHeight="1">
      <c r="A95" s="14"/>
      <c r="B95" s="15"/>
      <c r="C95" s="15"/>
      <c r="D95" s="247"/>
      <c r="E95" s="245"/>
      <c r="F95" s="245"/>
      <c r="G95" s="15"/>
      <c r="H95" s="15"/>
      <c r="I95" s="16"/>
      <c r="J95" s="15"/>
    </row>
    <row r="96" spans="1:10" ht="12" customHeight="1">
      <c r="A96" s="14"/>
      <c r="B96" s="15"/>
      <c r="C96" s="15"/>
      <c r="D96" s="247"/>
      <c r="E96" s="245"/>
      <c r="F96" s="245"/>
      <c r="G96" s="15"/>
      <c r="H96" s="15"/>
      <c r="I96" s="16"/>
      <c r="J96" s="15"/>
    </row>
    <row r="97" spans="1:10" ht="12" customHeight="1">
      <c r="A97" s="14"/>
      <c r="B97" s="15"/>
      <c r="C97" s="15"/>
      <c r="D97" s="247"/>
      <c r="E97" s="245"/>
      <c r="F97" s="245"/>
      <c r="G97" s="15"/>
      <c r="H97" s="15"/>
      <c r="I97" s="16"/>
      <c r="J97" s="15"/>
    </row>
    <row r="98" spans="1:10" ht="12" customHeight="1">
      <c r="A98" s="14"/>
      <c r="B98" s="15"/>
      <c r="C98" s="15"/>
      <c r="D98" s="247"/>
      <c r="E98" s="245"/>
      <c r="F98" s="245"/>
      <c r="G98" s="15"/>
      <c r="H98" s="15"/>
      <c r="I98" s="16"/>
      <c r="J98" s="15"/>
    </row>
    <row r="99" spans="1:10" ht="12" customHeight="1">
      <c r="A99" s="14"/>
      <c r="B99" s="15"/>
      <c r="C99" s="15"/>
      <c r="D99" s="247"/>
      <c r="E99" s="245"/>
      <c r="F99" s="245"/>
      <c r="G99" s="15"/>
      <c r="H99" s="15"/>
      <c r="I99" s="16"/>
      <c r="J99" s="15"/>
    </row>
    <row r="100" spans="1:10" ht="12" customHeight="1">
      <c r="A100" s="14"/>
      <c r="B100" s="15"/>
      <c r="C100" s="15"/>
      <c r="D100" s="247"/>
      <c r="E100" s="245"/>
      <c r="F100" s="245"/>
      <c r="G100" s="15"/>
      <c r="H100" s="15"/>
      <c r="I100" s="16"/>
      <c r="J100" s="15"/>
    </row>
    <row r="101" spans="1:10" ht="12" customHeight="1">
      <c r="A101" s="14"/>
      <c r="B101" s="15"/>
      <c r="C101" s="15"/>
      <c r="D101" s="247"/>
      <c r="E101" s="245"/>
      <c r="F101" s="245"/>
      <c r="G101" s="15"/>
      <c r="H101" s="15"/>
      <c r="I101" s="16"/>
      <c r="J101" s="15"/>
    </row>
    <row r="102" spans="1:10" ht="12" customHeight="1">
      <c r="A102" s="14"/>
      <c r="B102" s="15"/>
      <c r="C102" s="15"/>
      <c r="D102" s="247"/>
      <c r="E102" s="245"/>
      <c r="F102" s="245"/>
      <c r="G102" s="15"/>
      <c r="H102" s="15"/>
      <c r="I102" s="16"/>
      <c r="J102" s="15"/>
    </row>
    <row r="103" spans="1:10" ht="12" customHeight="1">
      <c r="A103" s="14"/>
      <c r="B103" s="15"/>
      <c r="C103" s="15"/>
      <c r="D103" s="247"/>
      <c r="E103" s="245"/>
      <c r="F103" s="245"/>
      <c r="G103" s="15"/>
      <c r="H103" s="15"/>
      <c r="I103" s="16"/>
      <c r="J103" s="15"/>
    </row>
    <row r="104" spans="1:10" ht="12" customHeight="1">
      <c r="A104" s="14"/>
      <c r="B104" s="15"/>
      <c r="C104" s="15"/>
      <c r="D104" s="247"/>
      <c r="E104" s="245"/>
      <c r="F104" s="245"/>
      <c r="G104" s="15"/>
      <c r="H104" s="15"/>
      <c r="I104" s="16"/>
      <c r="J104" s="15"/>
    </row>
    <row r="105" spans="1:10" ht="12" customHeight="1">
      <c r="A105" s="14"/>
      <c r="B105" s="15"/>
      <c r="C105" s="15"/>
      <c r="D105" s="247"/>
      <c r="E105" s="245"/>
      <c r="F105" s="245"/>
      <c r="G105" s="15"/>
      <c r="H105" s="15"/>
      <c r="I105" s="16"/>
      <c r="J105" s="15"/>
    </row>
    <row r="106" spans="1:10" ht="12" customHeight="1">
      <c r="A106" s="14"/>
      <c r="B106" s="15"/>
      <c r="C106" s="15"/>
      <c r="D106" s="247"/>
      <c r="E106" s="245"/>
      <c r="F106" s="245"/>
      <c r="G106" s="15"/>
      <c r="H106" s="15"/>
      <c r="I106" s="16"/>
      <c r="J106" s="15"/>
    </row>
    <row r="107" spans="1:10" ht="12" customHeight="1">
      <c r="A107" s="14"/>
      <c r="B107" s="15"/>
      <c r="C107" s="15"/>
      <c r="D107" s="247"/>
      <c r="E107" s="245"/>
      <c r="F107" s="245"/>
      <c r="G107" s="15"/>
      <c r="H107" s="15"/>
      <c r="I107" s="16"/>
      <c r="J107" s="15"/>
    </row>
    <row r="108" spans="1:10" ht="12" customHeight="1">
      <c r="A108" s="14"/>
      <c r="B108" s="15"/>
      <c r="C108" s="15"/>
      <c r="D108" s="247"/>
      <c r="E108" s="245"/>
      <c r="F108" s="245"/>
      <c r="G108" s="15"/>
      <c r="H108" s="15"/>
      <c r="I108" s="16"/>
      <c r="J108" s="15"/>
    </row>
    <row r="109" spans="1:10" ht="12" customHeight="1">
      <c r="A109" s="14"/>
      <c r="B109" s="15"/>
      <c r="C109" s="15"/>
      <c r="D109" s="247"/>
      <c r="E109" s="245"/>
      <c r="F109" s="245"/>
      <c r="G109" s="15"/>
      <c r="H109" s="15"/>
      <c r="I109" s="16"/>
      <c r="J109" s="15"/>
    </row>
    <row r="110" spans="1:10" ht="12" customHeight="1">
      <c r="A110" s="14"/>
      <c r="B110" s="15"/>
      <c r="C110" s="15"/>
      <c r="D110" s="247"/>
      <c r="E110" s="245"/>
      <c r="F110" s="245"/>
      <c r="G110" s="15"/>
      <c r="H110" s="15"/>
      <c r="I110" s="16"/>
      <c r="J110" s="15"/>
    </row>
    <row r="111" spans="1:10" ht="12" customHeight="1">
      <c r="A111" s="14"/>
      <c r="B111" s="15"/>
      <c r="C111" s="15"/>
      <c r="D111" s="247"/>
      <c r="E111" s="245"/>
      <c r="F111" s="245"/>
      <c r="G111" s="15"/>
      <c r="H111" s="15"/>
      <c r="I111" s="16"/>
      <c r="J111" s="15"/>
    </row>
    <row r="112" spans="1:10" ht="12" customHeight="1">
      <c r="A112" s="14"/>
      <c r="B112" s="15"/>
      <c r="C112" s="15"/>
      <c r="D112" s="247"/>
      <c r="E112" s="245"/>
      <c r="F112" s="245"/>
      <c r="G112" s="15"/>
      <c r="H112" s="15"/>
      <c r="I112" s="16"/>
      <c r="J112" s="15"/>
    </row>
    <row r="113" spans="1:10" ht="12" customHeight="1">
      <c r="A113" s="14"/>
      <c r="B113" s="15"/>
      <c r="C113" s="15"/>
      <c r="D113" s="247"/>
      <c r="E113" s="245"/>
      <c r="F113" s="245"/>
      <c r="G113" s="15"/>
      <c r="H113" s="15"/>
      <c r="I113" s="16"/>
      <c r="J113" s="15"/>
    </row>
    <row r="114" spans="1:10" ht="12" customHeight="1">
      <c r="A114" s="14"/>
      <c r="B114" s="15"/>
      <c r="C114" s="15"/>
      <c r="D114" s="247"/>
      <c r="E114" s="245"/>
      <c r="F114" s="245"/>
      <c r="G114" s="15"/>
      <c r="H114" s="15"/>
      <c r="I114" s="16"/>
      <c r="J114" s="15"/>
    </row>
    <row r="115" spans="1:10" ht="12" customHeight="1">
      <c r="A115" s="14"/>
      <c r="B115" s="15"/>
      <c r="C115" s="15"/>
      <c r="D115" s="247"/>
      <c r="E115" s="245"/>
      <c r="F115" s="245"/>
      <c r="G115" s="15"/>
      <c r="H115" s="15"/>
      <c r="I115" s="16"/>
      <c r="J115" s="15"/>
    </row>
    <row r="116" spans="1:10" ht="12" customHeight="1">
      <c r="A116" s="14"/>
      <c r="B116" s="15"/>
      <c r="C116" s="15"/>
      <c r="D116" s="247"/>
      <c r="E116" s="245"/>
      <c r="F116" s="245"/>
      <c r="G116" s="15"/>
      <c r="H116" s="15"/>
      <c r="I116" s="16"/>
      <c r="J116" s="15"/>
    </row>
    <row r="117" spans="1:10" ht="12" customHeight="1">
      <c r="A117" s="14"/>
      <c r="B117" s="15"/>
      <c r="C117" s="15"/>
      <c r="D117" s="247"/>
      <c r="E117" s="245"/>
      <c r="F117" s="245"/>
      <c r="G117" s="15"/>
      <c r="H117" s="15"/>
      <c r="I117" s="16"/>
      <c r="J117" s="15"/>
    </row>
    <row r="118" spans="1:10" ht="12" customHeight="1">
      <c r="A118" s="14"/>
      <c r="B118" s="15"/>
      <c r="C118" s="15"/>
      <c r="D118" s="247"/>
      <c r="E118" s="245"/>
      <c r="F118" s="245"/>
      <c r="G118" s="15"/>
      <c r="H118" s="15"/>
      <c r="I118" s="16"/>
      <c r="J118" s="15"/>
    </row>
    <row r="119" spans="1:10" ht="12" customHeight="1">
      <c r="A119" s="14"/>
      <c r="B119" s="15"/>
      <c r="C119" s="15"/>
      <c r="D119" s="247"/>
      <c r="E119" s="245"/>
      <c r="F119" s="245"/>
      <c r="G119" s="15"/>
      <c r="H119" s="15"/>
      <c r="I119" s="16"/>
      <c r="J119" s="15"/>
    </row>
    <row r="120" spans="1:10" ht="12" customHeight="1">
      <c r="A120" s="14"/>
      <c r="B120" s="15"/>
      <c r="C120" s="15"/>
      <c r="D120" s="247"/>
      <c r="E120" s="245"/>
      <c r="F120" s="245"/>
      <c r="G120" s="15"/>
      <c r="H120" s="15"/>
      <c r="I120" s="16"/>
      <c r="J120" s="15"/>
    </row>
    <row r="121" spans="1:10" ht="12" customHeight="1">
      <c r="A121" s="14"/>
      <c r="B121" s="15"/>
      <c r="C121" s="15"/>
      <c r="D121" s="247"/>
      <c r="E121" s="245"/>
      <c r="F121" s="245"/>
      <c r="G121" s="15"/>
      <c r="H121" s="15"/>
      <c r="I121" s="16"/>
      <c r="J121" s="15"/>
    </row>
    <row r="122" spans="1:10" ht="12" customHeight="1">
      <c r="A122" s="14"/>
      <c r="B122" s="15"/>
      <c r="C122" s="15"/>
      <c r="D122" s="247"/>
      <c r="E122" s="245"/>
      <c r="F122" s="245"/>
      <c r="G122" s="15"/>
      <c r="H122" s="15"/>
      <c r="I122" s="16"/>
      <c r="J122" s="15"/>
    </row>
    <row r="123" spans="1:10" ht="12" customHeight="1">
      <c r="A123" s="14"/>
      <c r="B123" s="15"/>
      <c r="C123" s="15"/>
      <c r="D123" s="247"/>
      <c r="E123" s="245"/>
      <c r="F123" s="245"/>
      <c r="G123" s="15"/>
      <c r="H123" s="15"/>
      <c r="I123" s="16"/>
      <c r="J123" s="15"/>
    </row>
    <row r="124" spans="1:10" ht="12" customHeight="1">
      <c r="A124" s="14"/>
      <c r="B124" s="15"/>
      <c r="C124" s="15"/>
      <c r="D124" s="247"/>
      <c r="E124" s="245"/>
      <c r="F124" s="245"/>
      <c r="G124" s="15"/>
      <c r="H124" s="15"/>
      <c r="I124" s="16"/>
      <c r="J124" s="15"/>
    </row>
    <row r="125" spans="1:10" ht="12" customHeight="1">
      <c r="A125" s="14"/>
      <c r="B125" s="15"/>
      <c r="C125" s="15"/>
      <c r="D125" s="247"/>
      <c r="E125" s="245"/>
      <c r="F125" s="245"/>
      <c r="G125" s="15"/>
      <c r="H125" s="15"/>
      <c r="I125" s="16"/>
      <c r="J125" s="15"/>
    </row>
    <row r="126" spans="1:10" ht="12" customHeight="1">
      <c r="A126" s="14"/>
      <c r="B126" s="15"/>
      <c r="C126" s="15"/>
      <c r="D126" s="247"/>
      <c r="E126" s="245"/>
      <c r="F126" s="245"/>
      <c r="G126" s="15"/>
      <c r="H126" s="15"/>
      <c r="I126" s="16"/>
      <c r="J126" s="15"/>
    </row>
    <row r="127" spans="1:10" ht="12" customHeight="1">
      <c r="A127" s="14"/>
      <c r="B127" s="15"/>
      <c r="C127" s="15"/>
      <c r="D127" s="247"/>
      <c r="E127" s="245"/>
      <c r="F127" s="245"/>
      <c r="G127" s="15"/>
      <c r="H127" s="15"/>
      <c r="I127" s="16"/>
      <c r="J127" s="15"/>
    </row>
    <row r="128" spans="1:10" ht="12" customHeight="1">
      <c r="A128" s="14"/>
      <c r="B128" s="15"/>
      <c r="C128" s="15"/>
      <c r="D128" s="247"/>
      <c r="E128" s="245"/>
      <c r="F128" s="245"/>
      <c r="G128" s="15"/>
      <c r="H128" s="15"/>
      <c r="I128" s="16"/>
      <c r="J128" s="15"/>
    </row>
    <row r="129" spans="1:10" ht="12" customHeight="1">
      <c r="A129" s="14"/>
      <c r="B129" s="15"/>
      <c r="C129" s="15"/>
      <c r="D129" s="247"/>
      <c r="E129" s="245"/>
      <c r="F129" s="245"/>
      <c r="G129" s="15"/>
      <c r="H129" s="15"/>
      <c r="I129" s="16"/>
      <c r="J129" s="15"/>
    </row>
    <row r="130" spans="1:10" ht="12" customHeight="1">
      <c r="A130" s="14"/>
      <c r="B130" s="15"/>
      <c r="C130" s="15"/>
      <c r="D130" s="247"/>
      <c r="E130" s="245"/>
      <c r="F130" s="245"/>
      <c r="G130" s="15"/>
      <c r="H130" s="15"/>
      <c r="I130" s="16"/>
      <c r="J130" s="15"/>
    </row>
    <row r="131" spans="1:10" ht="12" customHeight="1">
      <c r="A131" s="14"/>
      <c r="B131" s="15"/>
      <c r="C131" s="15"/>
      <c r="D131" s="247"/>
      <c r="E131" s="245"/>
      <c r="F131" s="245"/>
      <c r="G131" s="15"/>
      <c r="H131" s="15"/>
      <c r="I131" s="16"/>
      <c r="J131" s="15"/>
    </row>
    <row r="132" spans="1:10" ht="12" customHeight="1">
      <c r="A132" s="14"/>
      <c r="B132" s="15"/>
      <c r="C132" s="15"/>
      <c r="D132" s="247"/>
      <c r="E132" s="245"/>
      <c r="F132" s="245"/>
      <c r="G132" s="15"/>
      <c r="H132" s="15"/>
      <c r="I132" s="16"/>
      <c r="J132" s="15"/>
    </row>
    <row r="133" spans="1:10" ht="12" customHeight="1">
      <c r="A133" s="14"/>
      <c r="B133" s="15"/>
      <c r="C133" s="15"/>
      <c r="D133" s="247"/>
      <c r="E133" s="245"/>
      <c r="F133" s="245"/>
      <c r="G133" s="15"/>
      <c r="H133" s="15"/>
      <c r="I133" s="16"/>
      <c r="J133" s="15"/>
    </row>
    <row r="134" spans="1:10" ht="12" customHeight="1">
      <c r="A134" s="14"/>
      <c r="B134" s="15"/>
      <c r="C134" s="15"/>
      <c r="D134" s="247"/>
      <c r="E134" s="245"/>
      <c r="F134" s="245"/>
      <c r="G134" s="15"/>
      <c r="H134" s="15"/>
      <c r="I134" s="16"/>
      <c r="J134" s="15"/>
    </row>
    <row r="135" spans="1:10" ht="12" customHeight="1">
      <c r="A135" s="14"/>
      <c r="B135" s="15"/>
      <c r="C135" s="15"/>
      <c r="D135" s="247"/>
      <c r="E135" s="245"/>
      <c r="F135" s="245"/>
      <c r="G135" s="15"/>
      <c r="H135" s="15"/>
      <c r="I135" s="16"/>
      <c r="J135" s="15"/>
    </row>
    <row r="136" spans="1:10" ht="12" customHeight="1">
      <c r="A136" s="14"/>
      <c r="B136" s="15"/>
      <c r="C136" s="15"/>
      <c r="D136" s="247"/>
      <c r="E136" s="245"/>
      <c r="F136" s="245"/>
      <c r="G136" s="15"/>
      <c r="H136" s="15"/>
      <c r="I136" s="16"/>
      <c r="J136" s="15"/>
    </row>
    <row r="137" spans="1:10" ht="12" customHeight="1">
      <c r="A137" s="14"/>
      <c r="B137" s="15"/>
      <c r="C137" s="15"/>
      <c r="D137" s="247"/>
      <c r="E137" s="245"/>
      <c r="F137" s="245"/>
      <c r="G137" s="15"/>
      <c r="H137" s="15"/>
      <c r="I137" s="16"/>
      <c r="J137" s="15"/>
    </row>
    <row r="138" spans="1:10" ht="12" customHeight="1">
      <c r="A138" s="14"/>
      <c r="B138" s="15"/>
      <c r="C138" s="15"/>
      <c r="D138" s="247"/>
      <c r="E138" s="245"/>
      <c r="F138" s="245"/>
      <c r="G138" s="15"/>
      <c r="H138" s="15"/>
      <c r="I138" s="16"/>
      <c r="J138" s="15"/>
    </row>
    <row r="139" spans="1:10" ht="12" customHeight="1">
      <c r="A139" s="14"/>
      <c r="B139" s="15"/>
      <c r="C139" s="15"/>
      <c r="D139" s="247"/>
      <c r="E139" s="245"/>
      <c r="F139" s="245"/>
      <c r="G139" s="15"/>
      <c r="H139" s="15"/>
      <c r="I139" s="16"/>
      <c r="J139" s="15"/>
    </row>
    <row r="140" spans="1:10" ht="12" customHeight="1">
      <c r="A140" s="14"/>
      <c r="B140" s="15"/>
      <c r="C140" s="15"/>
      <c r="D140" s="247"/>
      <c r="E140" s="245"/>
      <c r="F140" s="245"/>
      <c r="G140" s="15"/>
      <c r="H140" s="15"/>
      <c r="I140" s="16"/>
      <c r="J140" s="15"/>
    </row>
    <row r="141" spans="1:10" ht="12" customHeight="1">
      <c r="A141" s="14"/>
      <c r="B141" s="15"/>
      <c r="C141" s="15"/>
      <c r="D141" s="247"/>
      <c r="E141" s="245"/>
      <c r="F141" s="245"/>
      <c r="G141" s="15"/>
      <c r="H141" s="15"/>
      <c r="I141" s="16"/>
      <c r="J141" s="15"/>
    </row>
    <row r="142" spans="1:10" ht="12" customHeight="1">
      <c r="A142" s="14"/>
      <c r="B142" s="15"/>
      <c r="C142" s="15"/>
      <c r="D142" s="247"/>
      <c r="E142" s="245"/>
      <c r="F142" s="245"/>
      <c r="G142" s="15"/>
      <c r="H142" s="15"/>
      <c r="I142" s="16"/>
      <c r="J142" s="15"/>
    </row>
    <row r="143" spans="1:10" ht="12" customHeight="1">
      <c r="A143" s="14"/>
      <c r="B143" s="15"/>
      <c r="C143" s="15"/>
      <c r="D143" s="247"/>
      <c r="E143" s="245"/>
      <c r="F143" s="245"/>
      <c r="G143" s="15"/>
      <c r="H143" s="15"/>
      <c r="I143" s="16"/>
      <c r="J143" s="15"/>
    </row>
    <row r="144" spans="1:10" ht="12" customHeight="1">
      <c r="A144" s="14"/>
      <c r="B144" s="15"/>
      <c r="C144" s="15"/>
      <c r="D144" s="247"/>
      <c r="E144" s="245"/>
      <c r="F144" s="245"/>
      <c r="G144" s="15"/>
      <c r="H144" s="15"/>
      <c r="I144" s="16"/>
      <c r="J144" s="15"/>
    </row>
    <row r="145" spans="1:10" ht="12" customHeight="1">
      <c r="A145" s="14"/>
      <c r="B145" s="15"/>
      <c r="C145" s="15"/>
      <c r="D145" s="247"/>
      <c r="E145" s="245"/>
      <c r="F145" s="245"/>
      <c r="G145" s="15"/>
      <c r="H145" s="15"/>
      <c r="I145" s="16"/>
      <c r="J145" s="15"/>
    </row>
    <row r="146" spans="1:10" ht="12" customHeight="1">
      <c r="A146" s="14"/>
      <c r="B146" s="15"/>
      <c r="C146" s="15"/>
      <c r="D146" s="247"/>
      <c r="E146" s="245"/>
      <c r="F146" s="245"/>
      <c r="G146" s="15"/>
      <c r="H146" s="15"/>
      <c r="I146" s="16"/>
      <c r="J146" s="15"/>
    </row>
    <row r="147" spans="1:10" ht="12" customHeight="1">
      <c r="A147" s="14"/>
      <c r="B147" s="15"/>
      <c r="C147" s="15"/>
      <c r="D147" s="247"/>
      <c r="E147" s="245"/>
      <c r="F147" s="245"/>
      <c r="G147" s="15"/>
      <c r="H147" s="15"/>
      <c r="I147" s="16"/>
      <c r="J147" s="15"/>
    </row>
    <row r="148" spans="1:10" ht="12" customHeight="1">
      <c r="A148" s="14"/>
      <c r="B148" s="15"/>
      <c r="C148" s="15"/>
      <c r="D148" s="247"/>
      <c r="E148" s="245"/>
      <c r="F148" s="245"/>
      <c r="G148" s="15"/>
      <c r="H148" s="15"/>
      <c r="I148" s="16"/>
      <c r="J148" s="15"/>
    </row>
    <row r="149" spans="1:10" ht="12" customHeight="1">
      <c r="A149" s="14"/>
      <c r="B149" s="15"/>
      <c r="C149" s="15"/>
      <c r="D149" s="247"/>
      <c r="E149" s="245"/>
      <c r="F149" s="245"/>
      <c r="G149" s="15"/>
      <c r="H149" s="15"/>
      <c r="I149" s="16"/>
      <c r="J149" s="15"/>
    </row>
    <row r="150" spans="1:10" ht="12" customHeight="1">
      <c r="A150" s="14"/>
      <c r="B150" s="15"/>
      <c r="C150" s="15"/>
      <c r="D150" s="247"/>
      <c r="E150" s="245"/>
      <c r="F150" s="245"/>
      <c r="G150" s="15"/>
      <c r="H150" s="15"/>
      <c r="I150" s="16"/>
      <c r="J150" s="15"/>
    </row>
    <row r="151" spans="1:10" ht="12" customHeight="1">
      <c r="A151" s="14"/>
      <c r="B151" s="15"/>
      <c r="C151" s="15"/>
      <c r="D151" s="247"/>
      <c r="E151" s="245"/>
      <c r="F151" s="245"/>
      <c r="G151" s="15"/>
      <c r="H151" s="15"/>
      <c r="I151" s="16"/>
      <c r="J151" s="15"/>
    </row>
    <row r="152" spans="1:10" ht="12" customHeight="1">
      <c r="A152" s="14"/>
      <c r="B152" s="15"/>
      <c r="C152" s="15"/>
      <c r="D152" s="247"/>
      <c r="E152" s="245"/>
      <c r="F152" s="245"/>
      <c r="G152" s="15"/>
      <c r="H152" s="15"/>
      <c r="I152" s="16"/>
      <c r="J152" s="15"/>
    </row>
    <row r="153" spans="1:10" ht="12" customHeight="1">
      <c r="A153" s="14"/>
      <c r="B153" s="15"/>
      <c r="C153" s="15"/>
      <c r="D153" s="247"/>
      <c r="E153" s="245"/>
      <c r="F153" s="245"/>
      <c r="G153" s="15"/>
      <c r="H153" s="15"/>
      <c r="I153" s="16"/>
      <c r="J153" s="15"/>
    </row>
    <row r="154" spans="1:10" ht="12" customHeight="1">
      <c r="A154" s="14"/>
      <c r="B154" s="15"/>
      <c r="C154" s="15"/>
      <c r="D154" s="247"/>
      <c r="E154" s="245"/>
      <c r="F154" s="245"/>
      <c r="G154" s="15"/>
      <c r="H154" s="15"/>
      <c r="I154" s="16"/>
      <c r="J154" s="15"/>
    </row>
    <row r="155" spans="1:10" ht="12" customHeight="1">
      <c r="A155" s="14"/>
      <c r="B155" s="15"/>
      <c r="C155" s="15"/>
      <c r="D155" s="247"/>
      <c r="E155" s="245"/>
      <c r="F155" s="245"/>
      <c r="G155" s="15"/>
      <c r="H155" s="15"/>
      <c r="I155" s="16"/>
      <c r="J155" s="15"/>
    </row>
    <row r="156" spans="1:10" ht="12" customHeight="1">
      <c r="A156" s="14"/>
      <c r="B156" s="15"/>
      <c r="C156" s="15"/>
      <c r="D156" s="247"/>
      <c r="E156" s="245"/>
      <c r="F156" s="245"/>
      <c r="G156" s="15"/>
      <c r="H156" s="15"/>
      <c r="I156" s="16"/>
      <c r="J156" s="15"/>
    </row>
    <row r="157" spans="1:10" ht="12" customHeight="1">
      <c r="A157" s="14"/>
      <c r="B157" s="15"/>
      <c r="C157" s="15"/>
      <c r="D157" s="247"/>
      <c r="E157" s="245"/>
      <c r="F157" s="245"/>
      <c r="G157" s="15"/>
      <c r="H157" s="15"/>
      <c r="I157" s="16"/>
      <c r="J157" s="15"/>
    </row>
    <row r="158" spans="1:10" ht="12" customHeight="1">
      <c r="A158" s="14"/>
      <c r="B158" s="15"/>
      <c r="C158" s="15"/>
      <c r="D158" s="247"/>
      <c r="E158" s="245"/>
      <c r="F158" s="245"/>
      <c r="G158" s="15"/>
      <c r="H158" s="15"/>
      <c r="I158" s="16"/>
      <c r="J158" s="15"/>
    </row>
    <row r="159" spans="1:10" ht="12" customHeight="1">
      <c r="A159" s="14"/>
      <c r="B159" s="15"/>
      <c r="C159" s="15"/>
      <c r="D159" s="247"/>
      <c r="E159" s="245"/>
      <c r="F159" s="245"/>
      <c r="G159" s="15"/>
      <c r="H159" s="15"/>
      <c r="I159" s="16"/>
      <c r="J159" s="15"/>
    </row>
    <row r="160" spans="1:10" ht="12" customHeight="1">
      <c r="A160" s="14"/>
      <c r="B160" s="15"/>
      <c r="C160" s="15"/>
      <c r="D160" s="247"/>
      <c r="E160" s="245"/>
      <c r="F160" s="245"/>
      <c r="G160" s="15"/>
      <c r="H160" s="15"/>
      <c r="I160" s="16"/>
      <c r="J160" s="15"/>
    </row>
    <row r="161" spans="1:10" ht="12" customHeight="1">
      <c r="A161" s="14"/>
      <c r="B161" s="15"/>
      <c r="C161" s="15"/>
      <c r="D161" s="247"/>
      <c r="E161" s="245"/>
      <c r="F161" s="245"/>
      <c r="G161" s="15"/>
      <c r="H161" s="15"/>
      <c r="I161" s="16"/>
      <c r="J161" s="15"/>
    </row>
    <row r="162" spans="1:10" ht="12" customHeight="1">
      <c r="A162" s="14"/>
      <c r="B162" s="15"/>
      <c r="C162" s="15"/>
      <c r="D162" s="247"/>
      <c r="E162" s="245"/>
      <c r="F162" s="245"/>
      <c r="G162" s="15"/>
      <c r="H162" s="15"/>
      <c r="I162" s="16"/>
      <c r="J162" s="15"/>
    </row>
    <row r="163" spans="1:10" ht="12" customHeight="1">
      <c r="A163" s="14"/>
      <c r="B163" s="15"/>
      <c r="C163" s="15"/>
      <c r="D163" s="247"/>
      <c r="E163" s="245"/>
      <c r="F163" s="245"/>
      <c r="G163" s="15"/>
      <c r="H163" s="15"/>
      <c r="I163" s="16"/>
      <c r="J163" s="15"/>
    </row>
    <row r="164" spans="1:10" ht="12" customHeight="1">
      <c r="A164" s="14"/>
      <c r="B164" s="15"/>
      <c r="C164" s="15"/>
      <c r="D164" s="247"/>
      <c r="E164" s="245"/>
      <c r="F164" s="245"/>
      <c r="G164" s="15"/>
      <c r="H164" s="15"/>
      <c r="I164" s="16"/>
      <c r="J164" s="15"/>
    </row>
    <row r="165" spans="1:10" ht="12" customHeight="1">
      <c r="A165" s="14"/>
      <c r="B165" s="15"/>
      <c r="C165" s="15"/>
      <c r="D165" s="247"/>
      <c r="E165" s="245"/>
      <c r="F165" s="245"/>
      <c r="G165" s="15"/>
      <c r="H165" s="15"/>
      <c r="I165" s="16"/>
      <c r="J165" s="15"/>
    </row>
    <row r="166" spans="1:10" ht="12" customHeight="1">
      <c r="A166" s="14"/>
      <c r="B166" s="15"/>
      <c r="C166" s="15"/>
      <c r="D166" s="247"/>
      <c r="E166" s="245"/>
      <c r="F166" s="245"/>
      <c r="G166" s="15"/>
      <c r="H166" s="15"/>
      <c r="I166" s="16"/>
      <c r="J166" s="15"/>
    </row>
    <row r="167" spans="1:10" ht="12" customHeight="1">
      <c r="A167" s="14"/>
      <c r="B167" s="15"/>
      <c r="C167" s="15"/>
      <c r="D167" s="247"/>
      <c r="E167" s="245"/>
      <c r="F167" s="245"/>
      <c r="G167" s="15"/>
      <c r="H167" s="15"/>
      <c r="I167" s="16"/>
      <c r="J167" s="15"/>
    </row>
    <row r="168" spans="1:10" ht="12" customHeight="1">
      <c r="A168" s="14"/>
      <c r="B168" s="15"/>
      <c r="C168" s="15"/>
      <c r="D168" s="247"/>
      <c r="E168" s="245"/>
      <c r="F168" s="245"/>
      <c r="G168" s="15"/>
      <c r="H168" s="15"/>
      <c r="I168" s="16"/>
      <c r="J168" s="15"/>
    </row>
    <row r="169" spans="1:10" ht="12" customHeight="1">
      <c r="A169" s="14"/>
      <c r="B169" s="15"/>
      <c r="C169" s="15"/>
      <c r="D169" s="247"/>
      <c r="E169" s="245"/>
      <c r="F169" s="245"/>
      <c r="G169" s="15"/>
      <c r="H169" s="15"/>
      <c r="I169" s="16"/>
      <c r="J169" s="15"/>
    </row>
    <row r="170" spans="1:10" ht="12" customHeight="1">
      <c r="A170" s="14"/>
      <c r="B170" s="15"/>
      <c r="C170" s="15"/>
      <c r="D170" s="247"/>
      <c r="E170" s="245"/>
      <c r="F170" s="245"/>
      <c r="G170" s="15"/>
      <c r="H170" s="15"/>
      <c r="I170" s="16"/>
      <c r="J170" s="15"/>
    </row>
    <row r="171" spans="1:10" ht="12" customHeight="1">
      <c r="A171" s="14"/>
      <c r="B171" s="15"/>
      <c r="C171" s="15"/>
      <c r="D171" s="247"/>
      <c r="E171" s="245"/>
      <c r="F171" s="245"/>
      <c r="G171" s="15"/>
      <c r="H171" s="15"/>
      <c r="I171" s="16"/>
      <c r="J171" s="15"/>
    </row>
    <row r="172" spans="1:10" ht="12" customHeight="1">
      <c r="A172" s="14"/>
      <c r="B172" s="15"/>
      <c r="C172" s="15"/>
      <c r="D172" s="247"/>
      <c r="E172" s="245"/>
      <c r="F172" s="245"/>
      <c r="G172" s="15"/>
      <c r="H172" s="15"/>
      <c r="I172" s="16"/>
      <c r="J172" s="15"/>
    </row>
    <row r="173" spans="1:10" ht="12" customHeight="1">
      <c r="A173" s="14"/>
      <c r="B173" s="15"/>
      <c r="C173" s="15"/>
      <c r="D173" s="247"/>
      <c r="E173" s="245"/>
      <c r="F173" s="245"/>
      <c r="G173" s="15"/>
      <c r="H173" s="15"/>
      <c r="I173" s="16"/>
      <c r="J173" s="15"/>
    </row>
    <row r="174" spans="1:10" ht="12" customHeight="1">
      <c r="A174" s="14"/>
      <c r="B174" s="15"/>
      <c r="C174" s="15"/>
      <c r="D174" s="247"/>
      <c r="E174" s="245"/>
      <c r="F174" s="245"/>
      <c r="G174" s="15"/>
      <c r="H174" s="15"/>
      <c r="I174" s="16"/>
      <c r="J174" s="15"/>
    </row>
    <row r="175" spans="1:10" ht="12" customHeight="1">
      <c r="A175" s="14"/>
      <c r="B175" s="15"/>
      <c r="C175" s="15"/>
      <c r="D175" s="247"/>
      <c r="E175" s="245"/>
      <c r="F175" s="245"/>
      <c r="G175" s="15"/>
      <c r="H175" s="15"/>
      <c r="I175" s="16"/>
      <c r="J175" s="15"/>
    </row>
    <row r="176" spans="1:10" ht="12" customHeight="1">
      <c r="A176" s="14"/>
      <c r="B176" s="15"/>
      <c r="C176" s="15"/>
      <c r="D176" s="247"/>
      <c r="E176" s="245"/>
      <c r="F176" s="245"/>
      <c r="G176" s="15"/>
      <c r="H176" s="15"/>
      <c r="I176" s="16"/>
      <c r="J176" s="15"/>
    </row>
    <row r="177" spans="1:10" ht="12" customHeight="1">
      <c r="A177" s="14"/>
      <c r="B177" s="15"/>
      <c r="C177" s="15"/>
      <c r="D177" s="247"/>
      <c r="E177" s="245"/>
      <c r="F177" s="245"/>
      <c r="G177" s="15"/>
      <c r="H177" s="15"/>
      <c r="I177" s="16"/>
      <c r="J177" s="15"/>
    </row>
    <row r="178" spans="1:10" ht="12" customHeight="1">
      <c r="A178" s="14"/>
      <c r="B178" s="15"/>
      <c r="C178" s="15"/>
      <c r="D178" s="247"/>
      <c r="E178" s="245"/>
      <c r="F178" s="245"/>
      <c r="G178" s="15"/>
      <c r="H178" s="15"/>
      <c r="I178" s="16"/>
      <c r="J178" s="15"/>
    </row>
    <row r="179" spans="1:10" ht="12" customHeight="1">
      <c r="A179" s="14"/>
      <c r="B179" s="15"/>
      <c r="C179" s="15"/>
      <c r="D179" s="247"/>
      <c r="E179" s="245"/>
      <c r="F179" s="245"/>
      <c r="G179" s="15"/>
      <c r="H179" s="15"/>
      <c r="I179" s="16"/>
      <c r="J179" s="15"/>
    </row>
    <row r="180" spans="1:10" ht="12" customHeight="1">
      <c r="A180" s="14"/>
      <c r="B180" s="15"/>
      <c r="C180" s="15"/>
      <c r="D180" s="247"/>
      <c r="E180" s="245"/>
      <c r="F180" s="245"/>
      <c r="G180" s="15"/>
      <c r="H180" s="15"/>
      <c r="I180" s="16"/>
      <c r="J180" s="15"/>
    </row>
    <row r="181" spans="1:10" ht="12" customHeight="1">
      <c r="A181" s="14"/>
      <c r="B181" s="15"/>
      <c r="C181" s="15"/>
      <c r="D181" s="247"/>
      <c r="E181" s="245"/>
      <c r="F181" s="245"/>
      <c r="G181" s="15"/>
      <c r="H181" s="15"/>
      <c r="I181" s="16"/>
      <c r="J181" s="15"/>
    </row>
    <row r="182" spans="1:10" ht="12" customHeight="1">
      <c r="A182" s="14"/>
      <c r="B182" s="15"/>
      <c r="C182" s="15"/>
      <c r="D182" s="247"/>
      <c r="E182" s="245"/>
      <c r="F182" s="245"/>
      <c r="G182" s="15"/>
      <c r="H182" s="15"/>
      <c r="I182" s="16"/>
      <c r="J182" s="15"/>
    </row>
    <row r="183" spans="1:10" ht="12" customHeight="1">
      <c r="A183" s="14"/>
      <c r="B183" s="15"/>
      <c r="C183" s="15"/>
      <c r="D183" s="247"/>
      <c r="E183" s="245"/>
      <c r="F183" s="245"/>
      <c r="G183" s="15"/>
      <c r="H183" s="15"/>
      <c r="I183" s="16"/>
      <c r="J183" s="15"/>
    </row>
    <row r="184" spans="1:10" ht="12" customHeight="1">
      <c r="A184" s="14"/>
      <c r="B184" s="15"/>
      <c r="C184" s="15"/>
      <c r="D184" s="247"/>
      <c r="E184" s="245"/>
      <c r="F184" s="245"/>
      <c r="G184" s="15"/>
      <c r="H184" s="15"/>
      <c r="I184" s="16"/>
      <c r="J184" s="15"/>
    </row>
    <row r="185" spans="1:10" ht="12" customHeight="1">
      <c r="A185" s="14"/>
      <c r="B185" s="15"/>
      <c r="C185" s="15"/>
      <c r="D185" s="247"/>
      <c r="E185" s="245"/>
      <c r="F185" s="245"/>
      <c r="G185" s="15"/>
      <c r="H185" s="15"/>
      <c r="I185" s="16"/>
      <c r="J185" s="15"/>
    </row>
    <row r="186" spans="1:10" ht="12" customHeight="1">
      <c r="A186" s="14"/>
      <c r="B186" s="15"/>
      <c r="C186" s="15"/>
      <c r="D186" s="247"/>
      <c r="E186" s="245"/>
      <c r="F186" s="245"/>
      <c r="G186" s="15"/>
      <c r="H186" s="15"/>
      <c r="I186" s="16"/>
      <c r="J186" s="15"/>
    </row>
    <row r="187" spans="1:10" ht="12" customHeight="1">
      <c r="A187" s="14"/>
      <c r="B187" s="15"/>
      <c r="C187" s="15"/>
      <c r="D187" s="247"/>
      <c r="E187" s="245"/>
      <c r="F187" s="245"/>
      <c r="G187" s="15"/>
      <c r="H187" s="15"/>
      <c r="I187" s="16"/>
      <c r="J187" s="15"/>
    </row>
    <row r="188" spans="1:10" ht="12" customHeight="1">
      <c r="A188" s="14"/>
      <c r="B188" s="15"/>
      <c r="C188" s="15"/>
      <c r="D188" s="247"/>
      <c r="E188" s="245"/>
      <c r="F188" s="245"/>
      <c r="G188" s="15"/>
      <c r="H188" s="15"/>
      <c r="I188" s="16"/>
      <c r="J188" s="15"/>
    </row>
    <row r="189" spans="1:10" ht="12" customHeight="1">
      <c r="A189" s="14"/>
      <c r="B189" s="15"/>
      <c r="C189" s="15"/>
      <c r="D189" s="247"/>
      <c r="E189" s="245"/>
      <c r="F189" s="245"/>
      <c r="G189" s="15"/>
      <c r="H189" s="15"/>
      <c r="I189" s="16"/>
      <c r="J189" s="15"/>
    </row>
    <row r="190" spans="1:10" ht="12" customHeight="1">
      <c r="A190" s="14"/>
      <c r="B190" s="15"/>
      <c r="C190" s="15"/>
      <c r="D190" s="247"/>
      <c r="E190" s="245"/>
      <c r="F190" s="245"/>
      <c r="G190" s="15"/>
      <c r="H190" s="15"/>
      <c r="I190" s="16"/>
      <c r="J190" s="15"/>
    </row>
    <row r="191" spans="1:10" ht="12" customHeight="1">
      <c r="A191" s="14"/>
      <c r="B191" s="15"/>
      <c r="C191" s="15"/>
      <c r="D191" s="247"/>
      <c r="E191" s="245"/>
      <c r="F191" s="245"/>
      <c r="G191" s="15"/>
      <c r="H191" s="15"/>
      <c r="I191" s="16"/>
      <c r="J191" s="15"/>
    </row>
    <row r="192" spans="1:10" ht="12" customHeight="1">
      <c r="A192" s="14"/>
      <c r="B192" s="15"/>
      <c r="C192" s="15"/>
      <c r="D192" s="247"/>
      <c r="E192" s="245"/>
      <c r="F192" s="245"/>
      <c r="G192" s="15"/>
      <c r="H192" s="15"/>
      <c r="I192" s="16"/>
      <c r="J192" s="15"/>
    </row>
    <row r="193" spans="1:10" ht="12" customHeight="1">
      <c r="A193" s="14"/>
      <c r="B193" s="15"/>
      <c r="C193" s="15"/>
      <c r="D193" s="247"/>
      <c r="E193" s="245"/>
      <c r="F193" s="245"/>
      <c r="G193" s="15"/>
      <c r="H193" s="15"/>
      <c r="I193" s="16"/>
      <c r="J193" s="15"/>
    </row>
    <row r="194" spans="1:10" ht="12" customHeight="1">
      <c r="A194" s="14"/>
      <c r="B194" s="15"/>
      <c r="C194" s="15"/>
      <c r="D194" s="247"/>
      <c r="E194" s="245"/>
      <c r="F194" s="245"/>
      <c r="G194" s="15"/>
      <c r="H194" s="15"/>
      <c r="I194" s="16"/>
      <c r="J194" s="15"/>
    </row>
    <row r="195" spans="1:10" ht="12" customHeight="1">
      <c r="A195" s="14"/>
      <c r="B195" s="15"/>
      <c r="C195" s="15"/>
      <c r="D195" s="247"/>
      <c r="E195" s="245"/>
      <c r="F195" s="245"/>
      <c r="G195" s="15"/>
      <c r="H195" s="15"/>
      <c r="I195" s="16"/>
      <c r="J195" s="15"/>
    </row>
    <row r="196" spans="1:10" ht="12" customHeight="1">
      <c r="A196" s="14"/>
      <c r="B196" s="15"/>
      <c r="C196" s="15"/>
      <c r="D196" s="247"/>
      <c r="E196" s="245"/>
      <c r="F196" s="245"/>
      <c r="G196" s="15"/>
      <c r="H196" s="15"/>
      <c r="I196" s="16"/>
      <c r="J196" s="15"/>
    </row>
    <row r="197" spans="1:10" ht="12" customHeight="1">
      <c r="A197" s="14"/>
      <c r="B197" s="15"/>
      <c r="C197" s="15"/>
      <c r="D197" s="247"/>
      <c r="E197" s="245"/>
      <c r="F197" s="245"/>
      <c r="G197" s="15"/>
      <c r="H197" s="15"/>
      <c r="I197" s="16"/>
      <c r="J197" s="15"/>
    </row>
    <row r="198" spans="1:10" ht="12" customHeight="1">
      <c r="A198" s="14"/>
      <c r="B198" s="15"/>
      <c r="C198" s="15"/>
      <c r="D198" s="247"/>
      <c r="E198" s="245"/>
      <c r="F198" s="245"/>
      <c r="G198" s="15"/>
      <c r="H198" s="15"/>
      <c r="I198" s="16"/>
      <c r="J198" s="15"/>
    </row>
    <row r="199" spans="1:10" ht="12" customHeight="1">
      <c r="A199" s="14"/>
      <c r="B199" s="15"/>
      <c r="C199" s="15"/>
      <c r="D199" s="247"/>
      <c r="E199" s="245"/>
      <c r="F199" s="245"/>
      <c r="G199" s="15"/>
      <c r="H199" s="15"/>
      <c r="I199" s="16"/>
      <c r="J199" s="15"/>
    </row>
    <row r="200" spans="1:10" ht="12" customHeight="1">
      <c r="A200" s="14"/>
      <c r="B200" s="15"/>
      <c r="C200" s="15"/>
      <c r="D200" s="247"/>
      <c r="E200" s="245"/>
      <c r="F200" s="245"/>
      <c r="G200" s="15"/>
      <c r="H200" s="15"/>
      <c r="I200" s="16"/>
      <c r="J200" s="15"/>
    </row>
    <row r="201" spans="1:10" ht="12" customHeight="1">
      <c r="A201" s="14"/>
      <c r="B201" s="15"/>
      <c r="C201" s="15"/>
      <c r="D201" s="247"/>
      <c r="E201" s="245"/>
      <c r="F201" s="245"/>
      <c r="G201" s="15"/>
      <c r="H201" s="15"/>
      <c r="I201" s="16"/>
      <c r="J201" s="15"/>
    </row>
    <row r="202" spans="1:10" ht="12" customHeight="1">
      <c r="A202" s="14"/>
      <c r="B202" s="15"/>
      <c r="C202" s="15"/>
      <c r="D202" s="247"/>
      <c r="E202" s="245"/>
      <c r="F202" s="245"/>
      <c r="G202" s="15"/>
      <c r="H202" s="15"/>
      <c r="I202" s="16"/>
      <c r="J202" s="15"/>
    </row>
    <row r="203" spans="1:10" ht="12" customHeight="1">
      <c r="A203" s="14"/>
      <c r="B203" s="15"/>
      <c r="C203" s="15"/>
      <c r="D203" s="247"/>
      <c r="E203" s="245"/>
      <c r="F203" s="245"/>
      <c r="G203" s="15"/>
      <c r="H203" s="15"/>
      <c r="I203" s="16"/>
      <c r="J203" s="15"/>
    </row>
    <row r="204" spans="1:10" ht="12" customHeight="1">
      <c r="A204" s="14"/>
      <c r="B204" s="15"/>
      <c r="C204" s="15"/>
      <c r="D204" s="247"/>
      <c r="E204" s="245"/>
      <c r="F204" s="245"/>
      <c r="G204" s="15"/>
      <c r="H204" s="15"/>
      <c r="I204" s="16"/>
      <c r="J204" s="15"/>
    </row>
    <row r="205" spans="1:10" ht="12" customHeight="1">
      <c r="A205" s="14"/>
      <c r="B205" s="15"/>
      <c r="C205" s="15"/>
      <c r="D205" s="247"/>
      <c r="E205" s="245"/>
      <c r="F205" s="245"/>
      <c r="G205" s="15"/>
      <c r="H205" s="15"/>
      <c r="I205" s="16"/>
      <c r="J205" s="15"/>
    </row>
    <row r="206" spans="1:10" ht="12" customHeight="1">
      <c r="A206" s="14"/>
      <c r="B206" s="15"/>
      <c r="C206" s="15"/>
      <c r="D206" s="247"/>
      <c r="E206" s="245"/>
      <c r="F206" s="245"/>
      <c r="G206" s="15"/>
      <c r="H206" s="15"/>
      <c r="I206" s="16"/>
      <c r="J206" s="15"/>
    </row>
    <row r="207" spans="1:10" ht="12" customHeight="1">
      <c r="A207" s="14"/>
      <c r="B207" s="15"/>
      <c r="C207" s="15"/>
      <c r="D207" s="247"/>
      <c r="E207" s="245"/>
      <c r="F207" s="245"/>
      <c r="G207" s="15"/>
      <c r="H207" s="15"/>
      <c r="I207" s="16"/>
      <c r="J207" s="15"/>
    </row>
    <row r="208" spans="1:10" ht="12" customHeight="1">
      <c r="A208" s="14"/>
      <c r="B208" s="15"/>
      <c r="C208" s="15"/>
      <c r="D208" s="247"/>
      <c r="E208" s="245"/>
      <c r="F208" s="245"/>
      <c r="G208" s="15"/>
      <c r="H208" s="15"/>
      <c r="I208" s="16"/>
      <c r="J208" s="15"/>
    </row>
    <row r="209" spans="1:10" ht="12" customHeight="1">
      <c r="A209" s="14"/>
      <c r="B209" s="15"/>
      <c r="C209" s="15"/>
      <c r="D209" s="247"/>
      <c r="E209" s="245"/>
      <c r="F209" s="245"/>
      <c r="G209" s="15"/>
      <c r="H209" s="15"/>
      <c r="I209" s="16"/>
      <c r="J209" s="15"/>
    </row>
    <row r="210" spans="1:10" ht="12" customHeight="1">
      <c r="A210" s="14"/>
      <c r="B210" s="15"/>
      <c r="C210" s="15"/>
      <c r="D210" s="247"/>
      <c r="E210" s="245"/>
      <c r="F210" s="245"/>
      <c r="G210" s="15"/>
      <c r="H210" s="15"/>
      <c r="I210" s="16"/>
      <c r="J210" s="15"/>
    </row>
    <row r="211" spans="1:10" ht="12" customHeight="1">
      <c r="A211" s="14"/>
      <c r="B211" s="15"/>
      <c r="C211" s="15"/>
      <c r="D211" s="247"/>
      <c r="E211" s="245"/>
      <c r="F211" s="245"/>
      <c r="G211" s="15"/>
      <c r="H211" s="15"/>
      <c r="I211" s="16"/>
      <c r="J211" s="15"/>
    </row>
    <row r="212" spans="1:10" ht="12" customHeight="1">
      <c r="A212" s="14"/>
      <c r="B212" s="15"/>
      <c r="C212" s="15"/>
      <c r="D212" s="247"/>
      <c r="E212" s="245"/>
      <c r="F212" s="245"/>
      <c r="G212" s="15"/>
      <c r="H212" s="15"/>
      <c r="I212" s="16"/>
      <c r="J212" s="15"/>
    </row>
    <row r="213" spans="1:10" ht="12" customHeight="1">
      <c r="A213" s="14"/>
      <c r="B213" s="15"/>
      <c r="C213" s="15"/>
      <c r="D213" s="247"/>
      <c r="E213" s="245"/>
      <c r="F213" s="245"/>
      <c r="G213" s="15"/>
      <c r="H213" s="15"/>
      <c r="I213" s="16"/>
      <c r="J213" s="15"/>
    </row>
    <row r="214" spans="1:10" ht="12" customHeight="1">
      <c r="A214" s="14"/>
      <c r="B214" s="15"/>
      <c r="C214" s="15"/>
      <c r="D214" s="247"/>
      <c r="E214" s="245"/>
      <c r="F214" s="245"/>
      <c r="G214" s="15"/>
      <c r="H214" s="15"/>
      <c r="I214" s="16"/>
      <c r="J214" s="15"/>
    </row>
    <row r="215" spans="1:10" ht="12" customHeight="1">
      <c r="A215" s="14"/>
      <c r="B215" s="15"/>
      <c r="C215" s="15"/>
      <c r="D215" s="247"/>
      <c r="E215" s="245"/>
      <c r="F215" s="245"/>
      <c r="G215" s="15"/>
      <c r="H215" s="15"/>
      <c r="I215" s="16"/>
      <c r="J215" s="15"/>
    </row>
    <row r="216" spans="1:10" ht="12" customHeight="1">
      <c r="A216" s="14"/>
      <c r="B216" s="15"/>
      <c r="C216" s="15"/>
      <c r="D216" s="247"/>
      <c r="E216" s="245"/>
      <c r="F216" s="245"/>
      <c r="G216" s="15"/>
      <c r="H216" s="15"/>
      <c r="I216" s="16"/>
      <c r="J216" s="15"/>
    </row>
    <row r="217" spans="1:10" ht="12" customHeight="1">
      <c r="A217" s="14"/>
      <c r="B217" s="15"/>
      <c r="C217" s="15"/>
      <c r="D217" s="247"/>
      <c r="E217" s="245"/>
      <c r="F217" s="245"/>
      <c r="G217" s="15"/>
      <c r="H217" s="15"/>
      <c r="I217" s="16"/>
      <c r="J217" s="15"/>
    </row>
    <row r="218" spans="1:10" ht="12" customHeight="1">
      <c r="A218" s="14"/>
      <c r="B218" s="15"/>
      <c r="C218" s="15"/>
      <c r="D218" s="247"/>
      <c r="E218" s="245"/>
      <c r="F218" s="245"/>
      <c r="G218" s="15"/>
      <c r="H218" s="15"/>
      <c r="I218" s="16"/>
      <c r="J218" s="15"/>
    </row>
    <row r="219" spans="1:10" ht="12" customHeight="1">
      <c r="A219" s="14"/>
      <c r="B219" s="15"/>
      <c r="C219" s="15"/>
      <c r="D219" s="247"/>
      <c r="E219" s="245"/>
      <c r="F219" s="245"/>
      <c r="G219" s="15"/>
      <c r="H219" s="15"/>
      <c r="I219" s="16"/>
      <c r="J219" s="15"/>
    </row>
    <row r="220" spans="1:10" ht="12" customHeight="1">
      <c r="A220" s="14"/>
      <c r="B220" s="15"/>
      <c r="C220" s="15"/>
      <c r="D220" s="247"/>
      <c r="E220" s="245"/>
      <c r="F220" s="245"/>
      <c r="G220" s="15"/>
      <c r="H220" s="15"/>
      <c r="I220" s="16"/>
      <c r="J220" s="15"/>
    </row>
    <row r="221" spans="1:10" ht="12" customHeight="1">
      <c r="A221" s="14"/>
      <c r="B221" s="15"/>
      <c r="C221" s="15"/>
      <c r="D221" s="247"/>
      <c r="E221" s="245"/>
      <c r="F221" s="245"/>
      <c r="G221" s="15"/>
      <c r="H221" s="15"/>
      <c r="I221" s="16"/>
      <c r="J221" s="15"/>
    </row>
    <row r="222" spans="1:10" ht="12" customHeight="1">
      <c r="A222" s="14"/>
      <c r="B222" s="15"/>
      <c r="C222" s="15"/>
      <c r="D222" s="247"/>
      <c r="E222" s="245"/>
      <c r="F222" s="245"/>
      <c r="G222" s="15"/>
      <c r="H222" s="15"/>
      <c r="I222" s="16"/>
      <c r="J222" s="15"/>
    </row>
    <row r="223" spans="1:10" ht="12" customHeight="1">
      <c r="A223" s="14"/>
      <c r="B223" s="15"/>
      <c r="C223" s="15"/>
      <c r="D223" s="247"/>
      <c r="E223" s="245"/>
      <c r="F223" s="245"/>
      <c r="G223" s="15"/>
      <c r="H223" s="15"/>
      <c r="I223" s="16"/>
      <c r="J223" s="15"/>
    </row>
    <row r="224" spans="1:10" ht="12" customHeight="1">
      <c r="A224" s="14"/>
      <c r="B224" s="15"/>
      <c r="C224" s="15"/>
      <c r="D224" s="247"/>
      <c r="E224" s="245"/>
      <c r="F224" s="245"/>
      <c r="G224" s="15"/>
      <c r="H224" s="15"/>
      <c r="I224" s="16"/>
      <c r="J224" s="15"/>
    </row>
    <row r="225" spans="1:10" ht="12" customHeight="1">
      <c r="A225" s="14"/>
      <c r="B225" s="15"/>
      <c r="C225" s="15"/>
      <c r="D225" s="247"/>
      <c r="E225" s="245"/>
      <c r="F225" s="245"/>
      <c r="G225" s="15"/>
      <c r="H225" s="15"/>
      <c r="I225" s="16"/>
      <c r="J225" s="15"/>
    </row>
    <row r="226" spans="1:10" ht="12" customHeight="1">
      <c r="A226" s="14"/>
      <c r="B226" s="15"/>
      <c r="C226" s="15"/>
      <c r="D226" s="247"/>
      <c r="E226" s="245"/>
      <c r="F226" s="245"/>
      <c r="G226" s="15"/>
      <c r="H226" s="15"/>
      <c r="I226" s="16"/>
      <c r="J226" s="15"/>
    </row>
    <row r="227" spans="1:10" ht="12" customHeight="1">
      <c r="A227" s="14"/>
      <c r="B227" s="15"/>
      <c r="C227" s="15"/>
      <c r="D227" s="247"/>
      <c r="E227" s="245"/>
      <c r="F227" s="245"/>
      <c r="G227" s="15"/>
      <c r="H227" s="15"/>
      <c r="I227" s="16"/>
      <c r="J227" s="15"/>
    </row>
    <row r="228" spans="1:10" ht="12" customHeight="1">
      <c r="A228" s="14"/>
      <c r="B228" s="15"/>
      <c r="C228" s="15"/>
      <c r="D228" s="247"/>
      <c r="E228" s="245"/>
      <c r="F228" s="245"/>
      <c r="G228" s="15"/>
      <c r="H228" s="15"/>
      <c r="I228" s="16"/>
      <c r="J228" s="15"/>
    </row>
    <row r="229" spans="1:10" ht="12" customHeight="1">
      <c r="A229" s="14"/>
      <c r="B229" s="15"/>
      <c r="C229" s="15"/>
      <c r="D229" s="247"/>
      <c r="E229" s="245"/>
      <c r="F229" s="245"/>
      <c r="G229" s="15"/>
      <c r="H229" s="15"/>
      <c r="I229" s="16"/>
      <c r="J229" s="15"/>
    </row>
    <row r="230" spans="1:10" ht="12" customHeight="1">
      <c r="A230" s="14"/>
      <c r="B230" s="15"/>
      <c r="C230" s="15"/>
      <c r="D230" s="247"/>
      <c r="E230" s="245"/>
      <c r="F230" s="245"/>
      <c r="G230" s="15"/>
      <c r="H230" s="15"/>
      <c r="I230" s="16"/>
      <c r="J230" s="15"/>
    </row>
    <row r="231" spans="1:10" ht="12" customHeight="1">
      <c r="A231" s="14"/>
      <c r="B231" s="15"/>
      <c r="C231" s="15"/>
      <c r="D231" s="247"/>
      <c r="E231" s="245"/>
      <c r="F231" s="245"/>
      <c r="G231" s="15"/>
      <c r="H231" s="15"/>
      <c r="I231" s="16"/>
      <c r="J231" s="15"/>
    </row>
    <row r="232" spans="1:10" ht="12" customHeight="1">
      <c r="A232" s="14"/>
      <c r="B232" s="15"/>
      <c r="C232" s="15"/>
      <c r="D232" s="247"/>
      <c r="E232" s="245"/>
      <c r="F232" s="245"/>
      <c r="G232" s="15"/>
      <c r="H232" s="15"/>
      <c r="I232" s="16"/>
      <c r="J232" s="15"/>
    </row>
    <row r="233" spans="1:10" ht="12" customHeight="1">
      <c r="A233" s="14"/>
      <c r="B233" s="15"/>
      <c r="C233" s="15"/>
      <c r="D233" s="247"/>
      <c r="E233" s="245"/>
      <c r="F233" s="245"/>
      <c r="G233" s="15"/>
      <c r="H233" s="15"/>
      <c r="I233" s="16"/>
      <c r="J233" s="15"/>
    </row>
    <row r="234" spans="1:10" ht="12" customHeight="1">
      <c r="A234" s="14"/>
      <c r="B234" s="15"/>
      <c r="C234" s="15"/>
      <c r="D234" s="247"/>
      <c r="E234" s="245"/>
      <c r="F234" s="245"/>
      <c r="G234" s="15"/>
      <c r="H234" s="15"/>
      <c r="I234" s="16"/>
      <c r="J234" s="15"/>
    </row>
    <row r="235" spans="1:10" ht="12" customHeight="1">
      <c r="A235" s="14"/>
      <c r="B235" s="15"/>
      <c r="C235" s="15"/>
      <c r="D235" s="247"/>
      <c r="E235" s="245"/>
      <c r="F235" s="245"/>
      <c r="G235" s="15"/>
      <c r="H235" s="15"/>
      <c r="I235" s="16"/>
      <c r="J235" s="15"/>
    </row>
    <row r="236" spans="1:10" ht="12" customHeight="1">
      <c r="A236" s="14"/>
      <c r="B236" s="15"/>
      <c r="C236" s="15"/>
      <c r="D236" s="247"/>
      <c r="E236" s="245"/>
      <c r="F236" s="245"/>
      <c r="G236" s="15"/>
      <c r="H236" s="15"/>
      <c r="I236" s="16"/>
      <c r="J236" s="15"/>
    </row>
    <row r="237" spans="1:10" ht="12" customHeight="1">
      <c r="A237" s="14"/>
      <c r="B237" s="15"/>
      <c r="C237" s="15"/>
      <c r="D237" s="247"/>
      <c r="E237" s="245"/>
      <c r="F237" s="245"/>
      <c r="G237" s="15"/>
      <c r="H237" s="15"/>
      <c r="I237" s="16"/>
      <c r="J237" s="15"/>
    </row>
    <row r="238" spans="1:10" ht="12" customHeight="1">
      <c r="A238" s="14"/>
      <c r="B238" s="15"/>
      <c r="C238" s="15"/>
      <c r="D238" s="247"/>
      <c r="E238" s="245"/>
      <c r="F238" s="245"/>
      <c r="G238" s="15"/>
      <c r="H238" s="15"/>
      <c r="I238" s="16"/>
      <c r="J238" s="15"/>
    </row>
    <row r="239" spans="1:10" ht="12" customHeight="1">
      <c r="A239" s="14"/>
      <c r="B239" s="15"/>
      <c r="C239" s="15"/>
      <c r="D239" s="247"/>
      <c r="E239" s="245"/>
      <c r="F239" s="245"/>
      <c r="G239" s="15"/>
      <c r="H239" s="15"/>
      <c r="I239" s="16"/>
      <c r="J239" s="15"/>
    </row>
    <row r="240" spans="1:10" ht="12" customHeight="1">
      <c r="A240" s="14"/>
      <c r="B240" s="15"/>
      <c r="C240" s="15"/>
      <c r="D240" s="247"/>
      <c r="E240" s="245"/>
      <c r="F240" s="245"/>
      <c r="G240" s="15"/>
      <c r="H240" s="15"/>
      <c r="I240" s="16"/>
      <c r="J240" s="15"/>
    </row>
    <row r="241" spans="1:10" ht="12" customHeight="1">
      <c r="A241" s="14"/>
      <c r="B241" s="15"/>
      <c r="C241" s="15"/>
      <c r="D241" s="247"/>
      <c r="E241" s="245"/>
      <c r="F241" s="245"/>
      <c r="G241" s="15"/>
      <c r="H241" s="15"/>
      <c r="I241" s="16"/>
      <c r="J241" s="15"/>
    </row>
    <row r="242" spans="1:10" ht="12" customHeight="1">
      <c r="A242" s="14"/>
      <c r="B242" s="15"/>
      <c r="C242" s="15"/>
      <c r="D242" s="247"/>
      <c r="E242" s="245"/>
      <c r="F242" s="245"/>
      <c r="G242" s="15"/>
      <c r="H242" s="15"/>
      <c r="I242" s="16"/>
      <c r="J242" s="15"/>
    </row>
    <row r="243" spans="1:10" ht="12" customHeight="1">
      <c r="A243" s="14"/>
      <c r="B243" s="15"/>
      <c r="C243" s="15"/>
      <c r="D243" s="247"/>
      <c r="E243" s="245"/>
      <c r="F243" s="245"/>
      <c r="G243" s="15"/>
      <c r="H243" s="15"/>
      <c r="I243" s="16"/>
      <c r="J243" s="15"/>
    </row>
    <row r="244" spans="1:10" ht="12" customHeight="1">
      <c r="A244" s="14"/>
      <c r="B244" s="15"/>
      <c r="C244" s="15"/>
      <c r="D244" s="247"/>
      <c r="E244" s="245"/>
      <c r="F244" s="245"/>
      <c r="G244" s="15"/>
      <c r="H244" s="15"/>
      <c r="I244" s="16"/>
      <c r="J244" s="15"/>
    </row>
    <row r="245" spans="1:10" ht="12" customHeight="1">
      <c r="A245" s="14"/>
      <c r="B245" s="15"/>
      <c r="C245" s="15"/>
      <c r="D245" s="247"/>
      <c r="E245" s="245"/>
      <c r="F245" s="245"/>
      <c r="G245" s="15"/>
      <c r="H245" s="15"/>
      <c r="I245" s="16"/>
      <c r="J245" s="15"/>
    </row>
    <row r="246" spans="1:10" ht="12" customHeight="1">
      <c r="A246" s="14"/>
      <c r="B246" s="15"/>
      <c r="C246" s="15"/>
      <c r="D246" s="247"/>
      <c r="E246" s="245"/>
      <c r="F246" s="245"/>
      <c r="G246" s="15"/>
      <c r="H246" s="15"/>
      <c r="I246" s="16"/>
      <c r="J246" s="15"/>
    </row>
    <row r="247" spans="1:10" ht="12" customHeight="1">
      <c r="A247" s="14"/>
      <c r="B247" s="15"/>
      <c r="C247" s="15"/>
      <c r="D247" s="247"/>
      <c r="E247" s="245"/>
      <c r="F247" s="245"/>
      <c r="G247" s="15"/>
      <c r="H247" s="15"/>
      <c r="I247" s="16"/>
      <c r="J247" s="15"/>
    </row>
    <row r="248" spans="1:10" ht="12" customHeight="1">
      <c r="A248" s="14"/>
      <c r="B248" s="15"/>
      <c r="C248" s="15"/>
      <c r="D248" s="247"/>
      <c r="E248" s="245"/>
      <c r="F248" s="245"/>
      <c r="G248" s="15"/>
      <c r="H248" s="15"/>
      <c r="I248" s="16"/>
      <c r="J248" s="15"/>
    </row>
    <row r="249" spans="1:10" ht="12" customHeight="1">
      <c r="A249" s="14"/>
      <c r="B249" s="15"/>
      <c r="C249" s="15"/>
      <c r="D249" s="247"/>
      <c r="E249" s="245"/>
      <c r="F249" s="245"/>
      <c r="G249" s="15"/>
      <c r="H249" s="15"/>
      <c r="I249" s="16"/>
      <c r="J249" s="15"/>
    </row>
    <row r="250" spans="1:10" ht="12" customHeight="1">
      <c r="A250" s="14"/>
      <c r="B250" s="15"/>
      <c r="C250" s="15"/>
      <c r="D250" s="247"/>
      <c r="E250" s="245"/>
      <c r="F250" s="245"/>
      <c r="G250" s="15"/>
      <c r="H250" s="15"/>
      <c r="I250" s="16"/>
      <c r="J250" s="15"/>
    </row>
    <row r="251" spans="1:10" ht="12" customHeight="1">
      <c r="A251" s="14"/>
      <c r="B251" s="15"/>
      <c r="C251" s="15"/>
      <c r="D251" s="247"/>
      <c r="E251" s="245"/>
      <c r="F251" s="245"/>
      <c r="G251" s="15"/>
      <c r="H251" s="15"/>
      <c r="I251" s="16"/>
      <c r="J251" s="15"/>
    </row>
    <row r="252" spans="1:10" ht="12" customHeight="1">
      <c r="A252" s="14"/>
      <c r="B252" s="15"/>
      <c r="C252" s="15"/>
      <c r="D252" s="247"/>
      <c r="E252" s="245"/>
      <c r="F252" s="245"/>
      <c r="G252" s="15"/>
      <c r="H252" s="15"/>
      <c r="I252" s="16"/>
      <c r="J252" s="15"/>
    </row>
    <row r="253" spans="1:10" ht="12" customHeight="1">
      <c r="A253" s="14"/>
      <c r="B253" s="15"/>
      <c r="C253" s="15"/>
      <c r="D253" s="247"/>
      <c r="E253" s="245"/>
      <c r="F253" s="245"/>
      <c r="G253" s="15"/>
      <c r="H253" s="15"/>
      <c r="I253" s="16"/>
      <c r="J253" s="15"/>
    </row>
    <row r="254" spans="1:10" ht="12" customHeight="1">
      <c r="A254" s="14"/>
      <c r="B254" s="15"/>
      <c r="C254" s="15"/>
      <c r="D254" s="247"/>
      <c r="E254" s="245"/>
      <c r="F254" s="245"/>
      <c r="G254" s="15"/>
      <c r="H254" s="15"/>
      <c r="I254" s="16"/>
      <c r="J254" s="15"/>
    </row>
    <row r="255" spans="1:10" ht="12" customHeight="1">
      <c r="A255" s="14"/>
      <c r="B255" s="15"/>
      <c r="C255" s="15"/>
      <c r="D255" s="247"/>
      <c r="E255" s="245"/>
      <c r="F255" s="245"/>
      <c r="G255" s="15"/>
      <c r="H255" s="15"/>
      <c r="I255" s="16"/>
      <c r="J255" s="15"/>
    </row>
    <row r="256" spans="1:10" ht="12" customHeight="1">
      <c r="A256" s="14"/>
      <c r="B256" s="15"/>
      <c r="C256" s="15"/>
      <c r="D256" s="247"/>
      <c r="E256" s="245"/>
      <c r="F256" s="245"/>
      <c r="G256" s="15"/>
      <c r="H256" s="15"/>
      <c r="I256" s="16"/>
      <c r="J256" s="15"/>
    </row>
    <row r="257" spans="1:10" ht="12" customHeight="1">
      <c r="A257" s="14"/>
      <c r="B257" s="15"/>
      <c r="C257" s="15"/>
      <c r="D257" s="247"/>
      <c r="E257" s="245"/>
      <c r="F257" s="245"/>
      <c r="G257" s="15"/>
      <c r="H257" s="15"/>
      <c r="I257" s="16"/>
      <c r="J257" s="15"/>
    </row>
    <row r="258" spans="1:10" ht="12" customHeight="1">
      <c r="A258" s="14"/>
      <c r="B258" s="15"/>
      <c r="C258" s="15"/>
      <c r="D258" s="247"/>
      <c r="E258" s="245"/>
      <c r="F258" s="245"/>
      <c r="G258" s="15"/>
      <c r="H258" s="15"/>
      <c r="I258" s="16"/>
      <c r="J258" s="15"/>
    </row>
    <row r="259" spans="1:10" ht="12" customHeight="1">
      <c r="A259" s="14"/>
      <c r="B259" s="15"/>
      <c r="C259" s="15"/>
      <c r="D259" s="247"/>
      <c r="E259" s="245"/>
      <c r="F259" s="245"/>
      <c r="G259" s="15"/>
      <c r="H259" s="15"/>
      <c r="I259" s="16"/>
      <c r="J259" s="15"/>
    </row>
    <row r="260" spans="1:10" ht="12" customHeight="1">
      <c r="A260" s="14"/>
      <c r="B260" s="15"/>
      <c r="C260" s="15"/>
      <c r="D260" s="247"/>
      <c r="E260" s="245"/>
      <c r="F260" s="245"/>
      <c r="G260" s="15"/>
      <c r="H260" s="15"/>
      <c r="I260" s="16"/>
      <c r="J260" s="15"/>
    </row>
    <row r="261" spans="1:10" ht="12" customHeight="1">
      <c r="A261" s="14"/>
      <c r="B261" s="15"/>
      <c r="C261" s="15"/>
      <c r="D261" s="247"/>
      <c r="E261" s="245"/>
      <c r="F261" s="245"/>
      <c r="G261" s="15"/>
      <c r="H261" s="15"/>
      <c r="I261" s="16"/>
      <c r="J261" s="15"/>
    </row>
    <row r="262" spans="1:10" ht="12" customHeight="1">
      <c r="A262" s="14"/>
      <c r="B262" s="15"/>
      <c r="C262" s="15"/>
      <c r="D262" s="247"/>
      <c r="E262" s="245"/>
      <c r="F262" s="245"/>
      <c r="G262" s="15"/>
      <c r="H262" s="15"/>
      <c r="I262" s="16"/>
      <c r="J262" s="15"/>
    </row>
    <row r="263" spans="1:10" ht="12" customHeight="1">
      <c r="A263" s="14"/>
      <c r="B263" s="15"/>
      <c r="C263" s="15"/>
      <c r="D263" s="247"/>
      <c r="E263" s="245"/>
      <c r="F263" s="245"/>
      <c r="G263" s="15"/>
      <c r="H263" s="15"/>
      <c r="I263" s="16"/>
      <c r="J263" s="15"/>
    </row>
  </sheetData>
  <sheetProtection/>
  <mergeCells count="22">
    <mergeCell ref="B3:D3"/>
    <mergeCell ref="G7:J7"/>
    <mergeCell ref="E3:F3"/>
    <mergeCell ref="G4:J4"/>
    <mergeCell ref="G3:J3"/>
    <mergeCell ref="B4:D4"/>
    <mergeCell ref="G6:J6"/>
    <mergeCell ref="E4:F4"/>
    <mergeCell ref="G5:J5"/>
    <mergeCell ref="G18:J21"/>
    <mergeCell ref="K20:R20"/>
    <mergeCell ref="K19:R19"/>
    <mergeCell ref="K18:R18"/>
    <mergeCell ref="G11:J11"/>
    <mergeCell ref="G17:J17"/>
    <mergeCell ref="G12:J12"/>
    <mergeCell ref="G1:J1"/>
    <mergeCell ref="H2:I2"/>
    <mergeCell ref="G10:J10"/>
    <mergeCell ref="G8:J8"/>
    <mergeCell ref="G9:J9"/>
    <mergeCell ref="G13:J16"/>
  </mergeCells>
  <dataValidations count="1">
    <dataValidation type="list" allowBlank="1" showInputMessage="1" showErrorMessage="1" errorTitle="Error" error="La calificación es de 1 a 4" sqref="D18:D21 D7:D10 D13:D16">
      <formula1>$B$47:$E$47</formula1>
    </dataValidation>
  </dataValidations>
  <printOptions horizontalCentered="1"/>
  <pageMargins left="0.27" right="0.2755905511811024" top="0.4" bottom="0.5" header="0" footer="0"/>
  <pageSetup horizontalDpi="300" verticalDpi="300" orientation="portrait" paperSize="9" scale="80" r:id="rId1"/>
</worksheet>
</file>

<file path=xl/worksheets/sheet12.xml><?xml version="1.0" encoding="utf-8"?>
<worksheet xmlns="http://schemas.openxmlformats.org/spreadsheetml/2006/main" xmlns:r="http://schemas.openxmlformats.org/officeDocument/2006/relationships">
  <dimension ref="A1:M53"/>
  <sheetViews>
    <sheetView zoomScalePageLayoutView="0" workbookViewId="0" topLeftCell="A1">
      <selection activeCell="D12" sqref="D12"/>
    </sheetView>
  </sheetViews>
  <sheetFormatPr defaultColWidth="11.421875" defaultRowHeight="12" customHeight="1"/>
  <cols>
    <col min="1" max="1" width="0.9921875" style="11" customWidth="1"/>
    <col min="2" max="2" width="9.7109375" style="4" customWidth="1"/>
    <col min="3" max="3" width="67.421875" style="4" customWidth="1"/>
    <col min="4" max="4" width="10.28125" style="249" customWidth="1"/>
    <col min="5" max="5" width="10.57421875" style="4" customWidth="1"/>
    <col min="6" max="6" width="9.421875" style="4" customWidth="1"/>
    <col min="7" max="7" width="3.57421875" style="4" customWidth="1"/>
    <col min="8" max="8" width="3.7109375" style="4" customWidth="1"/>
    <col min="9" max="9" width="3.7109375" style="12" customWidth="1"/>
    <col min="10" max="10" width="3.5742187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1">
        <v>8</v>
      </c>
      <c r="I2" s="652"/>
      <c r="J2" s="168"/>
      <c r="K2" s="15"/>
    </row>
    <row r="3" spans="1:11" ht="23.25" customHeight="1" thickBot="1">
      <c r="A3" s="14"/>
      <c r="B3" s="667" t="s">
        <v>355</v>
      </c>
      <c r="C3" s="636"/>
      <c r="D3" s="684"/>
      <c r="E3" s="599" t="s">
        <v>353</v>
      </c>
      <c r="F3" s="601"/>
      <c r="G3" s="658" t="s">
        <v>266</v>
      </c>
      <c r="H3" s="659"/>
      <c r="I3" s="659"/>
      <c r="J3" s="660"/>
      <c r="K3" s="15"/>
    </row>
    <row r="4" spans="1:13" ht="22.5" customHeight="1" thickBot="1">
      <c r="A4" s="14"/>
      <c r="B4" s="670">
        <f>'Portada Pag 1'!A11</f>
        <v>0</v>
      </c>
      <c r="C4" s="671"/>
      <c r="D4" s="672"/>
      <c r="E4" s="632">
        <f>'Portada Pag 1'!R11</f>
        <v>0</v>
      </c>
      <c r="F4" s="634"/>
      <c r="G4" s="629">
        <f>'Portada Pag 1'!V11</f>
        <v>0</v>
      </c>
      <c r="H4" s="630"/>
      <c r="I4" s="630"/>
      <c r="J4" s="631"/>
      <c r="K4" s="15"/>
      <c r="M4" s="17"/>
    </row>
    <row r="5" spans="1:13" ht="25.5" customHeight="1" thickBot="1" thickTop="1">
      <c r="A5" s="14"/>
      <c r="B5" s="455" t="s">
        <v>308</v>
      </c>
      <c r="C5" s="290" t="s">
        <v>309</v>
      </c>
      <c r="D5" s="291" t="s">
        <v>317</v>
      </c>
      <c r="E5" s="291" t="s">
        <v>319</v>
      </c>
      <c r="F5" s="291" t="s">
        <v>318</v>
      </c>
      <c r="G5" s="928"/>
      <c r="H5" s="929"/>
      <c r="I5" s="929"/>
      <c r="J5" s="930"/>
      <c r="K5" s="15"/>
      <c r="M5" s="17"/>
    </row>
    <row r="6" spans="1:13" ht="24" customHeight="1" thickBot="1" thickTop="1">
      <c r="A6" s="14"/>
      <c r="B6" s="436" t="s">
        <v>41</v>
      </c>
      <c r="C6" s="461" t="s">
        <v>40</v>
      </c>
      <c r="D6" s="286"/>
      <c r="E6" s="352">
        <f>SUM(E7:E9)</f>
        <v>0.9999999999999999</v>
      </c>
      <c r="F6" s="103">
        <f>SUM(F7:F9)</f>
        <v>0.9999999999999999</v>
      </c>
      <c r="G6" s="1016">
        <v>0.15</v>
      </c>
      <c r="H6" s="1017"/>
      <c r="I6" s="1017"/>
      <c r="J6" s="1018"/>
      <c r="K6" s="15"/>
      <c r="M6" s="17"/>
    </row>
    <row r="7" spans="1:13" ht="42" customHeight="1" thickBot="1" thickTop="1">
      <c r="A7" s="14"/>
      <c r="B7" s="460" t="s">
        <v>312</v>
      </c>
      <c r="C7" s="348" t="s">
        <v>42</v>
      </c>
      <c r="D7" s="283">
        <v>4</v>
      </c>
      <c r="E7" s="282">
        <f>(D7*0.25)*F7</f>
        <v>0.3</v>
      </c>
      <c r="F7" s="106">
        <v>0.3</v>
      </c>
      <c r="G7" s="982"/>
      <c r="H7" s="983"/>
      <c r="I7" s="983"/>
      <c r="J7" s="984"/>
      <c r="K7" s="15"/>
      <c r="M7" s="17"/>
    </row>
    <row r="8" spans="1:12" ht="32.25" customHeight="1" thickBot="1" thickTop="1">
      <c r="A8" s="14"/>
      <c r="B8" s="459" t="s">
        <v>313</v>
      </c>
      <c r="C8" s="349" t="s">
        <v>44</v>
      </c>
      <c r="D8" s="283">
        <v>4</v>
      </c>
      <c r="E8" s="277">
        <f>(D8*0.25)*F8</f>
        <v>0.35</v>
      </c>
      <c r="F8" s="100">
        <v>0.35</v>
      </c>
      <c r="G8" s="985"/>
      <c r="H8" s="986"/>
      <c r="I8" s="986"/>
      <c r="J8" s="987"/>
      <c r="K8" s="15"/>
      <c r="L8" s="6"/>
    </row>
    <row r="9" spans="1:11" ht="28.5" customHeight="1" thickBot="1" thickTop="1">
      <c r="A9" s="14"/>
      <c r="B9" s="459" t="s">
        <v>314</v>
      </c>
      <c r="C9" s="458" t="s">
        <v>43</v>
      </c>
      <c r="D9" s="283">
        <v>4</v>
      </c>
      <c r="E9" s="281">
        <f>(D9*0.25)*F9</f>
        <v>0.35</v>
      </c>
      <c r="F9" s="99">
        <v>0.35</v>
      </c>
      <c r="G9" s="988"/>
      <c r="H9" s="989"/>
      <c r="I9" s="989"/>
      <c r="J9" s="990"/>
      <c r="K9" s="15"/>
    </row>
    <row r="10" spans="1:11" ht="28.5" customHeight="1" thickBot="1" thickTop="1">
      <c r="A10" s="14"/>
      <c r="B10" s="436" t="s">
        <v>45</v>
      </c>
      <c r="C10" s="461" t="s">
        <v>46</v>
      </c>
      <c r="D10" s="286"/>
      <c r="E10" s="352">
        <f>SUM(E11:E13)</f>
        <v>1</v>
      </c>
      <c r="F10" s="103">
        <f>SUM(F11:F13)</f>
        <v>1</v>
      </c>
      <c r="G10" s="1019">
        <f>E10*0.55</f>
        <v>0.55</v>
      </c>
      <c r="H10" s="1020"/>
      <c r="I10" s="1020"/>
      <c r="J10" s="1021"/>
      <c r="K10" s="15"/>
    </row>
    <row r="11" spans="1:13" ht="82.5" customHeight="1" thickBot="1" thickTop="1">
      <c r="A11" s="14"/>
      <c r="B11" s="459" t="s">
        <v>312</v>
      </c>
      <c r="C11" s="349" t="s">
        <v>237</v>
      </c>
      <c r="D11" s="338">
        <v>4</v>
      </c>
      <c r="E11" s="281">
        <f>(D11*0.25)*F11</f>
        <v>0.4</v>
      </c>
      <c r="F11" s="99">
        <v>0.4</v>
      </c>
      <c r="G11" s="982"/>
      <c r="H11" s="983"/>
      <c r="I11" s="983"/>
      <c r="J11" s="984"/>
      <c r="K11" s="15"/>
      <c r="M11" s="301"/>
    </row>
    <row r="12" spans="1:11" ht="57.75" customHeight="1" thickBot="1" thickTop="1">
      <c r="A12" s="14"/>
      <c r="B12" s="459" t="s">
        <v>313</v>
      </c>
      <c r="C12" s="349" t="s">
        <v>47</v>
      </c>
      <c r="D12" s="283">
        <v>4</v>
      </c>
      <c r="E12" s="281">
        <f>(D12*0.25)*F12</f>
        <v>0.25</v>
      </c>
      <c r="F12" s="99">
        <v>0.25</v>
      </c>
      <c r="G12" s="985"/>
      <c r="H12" s="986"/>
      <c r="I12" s="986"/>
      <c r="J12" s="987"/>
      <c r="K12" s="15"/>
    </row>
    <row r="13" spans="1:11" ht="55.5" customHeight="1" thickBot="1" thickTop="1">
      <c r="A13" s="14"/>
      <c r="B13" s="459" t="s">
        <v>314</v>
      </c>
      <c r="C13" s="349" t="s">
        <v>238</v>
      </c>
      <c r="D13" s="483">
        <v>4</v>
      </c>
      <c r="E13" s="281">
        <f>(D13*0.25)*F13</f>
        <v>0.35</v>
      </c>
      <c r="F13" s="99">
        <v>0.35</v>
      </c>
      <c r="G13" s="988"/>
      <c r="H13" s="989"/>
      <c r="I13" s="989"/>
      <c r="J13" s="990"/>
      <c r="K13" s="15"/>
    </row>
    <row r="14" spans="1:11" ht="36" customHeight="1" thickBot="1" thickTop="1">
      <c r="A14" s="14"/>
      <c r="B14" s="438">
        <v>4.3</v>
      </c>
      <c r="C14" s="425" t="s">
        <v>48</v>
      </c>
      <c r="D14" s="287"/>
      <c r="E14" s="96"/>
      <c r="F14" s="256"/>
      <c r="G14" s="998">
        <f>(G15+Pag9!G16+Pag10!G6+Pag10!G14+Pag11!G14+Pag12!G14+Pag12!G19+Pag13!G13+Pag13!G22+Pag14!G6)*0.35</f>
        <v>0.35</v>
      </c>
      <c r="H14" s="999"/>
      <c r="I14" s="999"/>
      <c r="J14" s="1000"/>
      <c r="K14" s="15"/>
    </row>
    <row r="15" spans="1:11" ht="24.75" customHeight="1" thickBot="1" thickTop="1">
      <c r="A15" s="14"/>
      <c r="B15" s="436" t="s">
        <v>331</v>
      </c>
      <c r="C15" s="462" t="s">
        <v>291</v>
      </c>
      <c r="D15" s="285"/>
      <c r="E15" s="103">
        <f>E16+Pag9!E11</f>
        <v>1</v>
      </c>
      <c r="F15" s="103">
        <f>F16+Pag9!F11</f>
        <v>1</v>
      </c>
      <c r="G15" s="1013">
        <f>E15*0.15</f>
        <v>0.15</v>
      </c>
      <c r="H15" s="1014"/>
      <c r="I15" s="1014"/>
      <c r="J15" s="1015"/>
      <c r="K15" s="15"/>
    </row>
    <row r="16" spans="1:11" ht="20.25" customHeight="1" thickBot="1" thickTop="1">
      <c r="A16" s="14"/>
      <c r="B16" s="463" t="s">
        <v>332</v>
      </c>
      <c r="C16" s="461" t="s">
        <v>49</v>
      </c>
      <c r="D16" s="286"/>
      <c r="E16" s="103">
        <f>SUM(E17:E24)+(Pag9!E7+Pag9!E8+Pag9!E9+Pag9!E10)</f>
        <v>0.6</v>
      </c>
      <c r="F16" s="103">
        <f>SUM(F17:F24)+(Pag9!F7+Pag9!F8+Pag9!F9+Pag9!F10)</f>
        <v>0.6</v>
      </c>
      <c r="G16" s="1004"/>
      <c r="H16" s="1005"/>
      <c r="I16" s="1005"/>
      <c r="J16" s="1006"/>
      <c r="K16" s="15"/>
    </row>
    <row r="17" spans="1:11" ht="28.5" customHeight="1" thickBot="1" thickTop="1">
      <c r="A17" s="14"/>
      <c r="B17" s="459" t="s">
        <v>312</v>
      </c>
      <c r="C17" s="353" t="s">
        <v>50</v>
      </c>
      <c r="D17" s="483">
        <v>4</v>
      </c>
      <c r="E17" s="278">
        <f>(D17*0.25)*F17</f>
        <v>0.05</v>
      </c>
      <c r="F17" s="108">
        <v>0.05</v>
      </c>
      <c r="G17" s="1007"/>
      <c r="H17" s="1008"/>
      <c r="I17" s="1008"/>
      <c r="J17" s="1009"/>
      <c r="K17" s="15"/>
    </row>
    <row r="18" spans="1:12" ht="56.25" customHeight="1" thickBot="1" thickTop="1">
      <c r="A18" s="14"/>
      <c r="B18" s="459" t="s">
        <v>313</v>
      </c>
      <c r="C18" s="345" t="s">
        <v>51</v>
      </c>
      <c r="D18" s="483">
        <v>4</v>
      </c>
      <c r="E18" s="280">
        <f aca="true" t="shared" si="0" ref="E18:E24">(D18*0.25)*F18</f>
        <v>0.05</v>
      </c>
      <c r="F18" s="97">
        <v>0.05</v>
      </c>
      <c r="G18" s="1007"/>
      <c r="H18" s="1008"/>
      <c r="I18" s="1008"/>
      <c r="J18" s="1009"/>
      <c r="K18" s="15"/>
      <c r="L18" s="301"/>
    </row>
    <row r="19" spans="1:12" ht="42.75" customHeight="1" thickBot="1" thickTop="1">
      <c r="A19" s="14"/>
      <c r="B19" s="459" t="s">
        <v>314</v>
      </c>
      <c r="C19" s="349" t="s">
        <v>52</v>
      </c>
      <c r="D19" s="283">
        <v>4</v>
      </c>
      <c r="E19" s="260">
        <f t="shared" si="0"/>
        <v>0.05</v>
      </c>
      <c r="F19" s="98">
        <v>0.05</v>
      </c>
      <c r="G19" s="1007"/>
      <c r="H19" s="1008"/>
      <c r="I19" s="1008"/>
      <c r="J19" s="1009"/>
      <c r="K19" s="15"/>
      <c r="L19" s="301"/>
    </row>
    <row r="20" spans="1:12" ht="81.75" customHeight="1" thickBot="1" thickTop="1">
      <c r="A20" s="14"/>
      <c r="B20" s="459" t="s">
        <v>315</v>
      </c>
      <c r="C20" s="349" t="s">
        <v>53</v>
      </c>
      <c r="D20" s="283">
        <v>4</v>
      </c>
      <c r="E20" s="260">
        <f t="shared" si="0"/>
        <v>0.05</v>
      </c>
      <c r="F20" s="98">
        <v>0.05</v>
      </c>
      <c r="G20" s="1007"/>
      <c r="H20" s="1008"/>
      <c r="I20" s="1008"/>
      <c r="J20" s="1009"/>
      <c r="K20" s="15"/>
      <c r="L20" s="301"/>
    </row>
    <row r="21" spans="1:12" ht="33.75" customHeight="1" thickBot="1" thickTop="1">
      <c r="A21" s="14"/>
      <c r="B21" s="459"/>
      <c r="C21" s="349" t="s">
        <v>54</v>
      </c>
      <c r="D21" s="283">
        <v>4</v>
      </c>
      <c r="E21" s="260">
        <f t="shared" si="0"/>
        <v>0.05</v>
      </c>
      <c r="F21" s="98">
        <v>0.05</v>
      </c>
      <c r="G21" s="1007"/>
      <c r="H21" s="1008"/>
      <c r="I21" s="1008"/>
      <c r="J21" s="1009"/>
      <c r="K21" s="15"/>
      <c r="L21" s="301"/>
    </row>
    <row r="22" spans="1:12" ht="50.25" customHeight="1" thickBot="1" thickTop="1">
      <c r="A22" s="14"/>
      <c r="B22" s="459"/>
      <c r="C22" s="349" t="s">
        <v>55</v>
      </c>
      <c r="D22" s="283">
        <v>4</v>
      </c>
      <c r="E22" s="260">
        <f t="shared" si="0"/>
        <v>0.05</v>
      </c>
      <c r="F22" s="98">
        <v>0.05</v>
      </c>
      <c r="G22" s="1007"/>
      <c r="H22" s="1008"/>
      <c r="I22" s="1008"/>
      <c r="J22" s="1009"/>
      <c r="K22" s="15"/>
      <c r="L22" s="301"/>
    </row>
    <row r="23" spans="1:12" ht="36" customHeight="1" thickBot="1" thickTop="1">
      <c r="A23" s="14"/>
      <c r="B23" s="460"/>
      <c r="C23" s="347" t="s">
        <v>56</v>
      </c>
      <c r="D23" s="283">
        <v>4</v>
      </c>
      <c r="E23" s="277">
        <f t="shared" si="0"/>
        <v>0.05</v>
      </c>
      <c r="F23" s="100">
        <v>0.05</v>
      </c>
      <c r="G23" s="1007"/>
      <c r="H23" s="1008"/>
      <c r="I23" s="1008"/>
      <c r="J23" s="1009"/>
      <c r="K23" s="15"/>
      <c r="L23" s="301"/>
    </row>
    <row r="24" spans="1:12" ht="54" customHeight="1" thickBot="1" thickTop="1">
      <c r="A24" s="14"/>
      <c r="B24" s="460"/>
      <c r="C24" s="361" t="s">
        <v>57</v>
      </c>
      <c r="D24" s="483">
        <v>4</v>
      </c>
      <c r="E24" s="261">
        <f t="shared" si="0"/>
        <v>0.05</v>
      </c>
      <c r="F24" s="258">
        <v>0.05</v>
      </c>
      <c r="G24" s="1010"/>
      <c r="H24" s="1011"/>
      <c r="I24" s="1011"/>
      <c r="J24" s="1012"/>
      <c r="K24"/>
      <c r="L24"/>
    </row>
    <row r="25" spans="1:12" ht="24.75" customHeight="1" thickTop="1">
      <c r="A25" s="14"/>
      <c r="B25" s="1"/>
      <c r="C25"/>
      <c r="E25"/>
      <c r="F25"/>
      <c r="G25"/>
      <c r="H25"/>
      <c r="I25"/>
      <c r="J25"/>
      <c r="K25"/>
      <c r="L25"/>
    </row>
    <row r="26" spans="1:12" ht="12" customHeight="1">
      <c r="A26" s="14"/>
      <c r="B26" s="1"/>
      <c r="C26"/>
      <c r="E26"/>
      <c r="F26"/>
      <c r="G26"/>
      <c r="H26"/>
      <c r="I26"/>
      <c r="J26"/>
      <c r="K26"/>
      <c r="L26"/>
    </row>
    <row r="27" spans="1:12" ht="12" customHeight="1">
      <c r="A27" s="1"/>
      <c r="B27" s="1"/>
      <c r="C27"/>
      <c r="E27"/>
      <c r="F27"/>
      <c r="G27"/>
      <c r="H27"/>
      <c r="I27"/>
      <c r="J27"/>
      <c r="K27"/>
      <c r="L27"/>
    </row>
    <row r="28" spans="1:12" ht="12" customHeight="1">
      <c r="A28" s="1"/>
      <c r="B28" s="1"/>
      <c r="C28"/>
      <c r="E28"/>
      <c r="F28"/>
      <c r="G28"/>
      <c r="H28"/>
      <c r="I28"/>
      <c r="J28"/>
      <c r="K28"/>
      <c r="L28"/>
    </row>
    <row r="29" spans="1:12" ht="12" customHeight="1">
      <c r="A29" s="1"/>
      <c r="B29" s="1"/>
      <c r="C29"/>
      <c r="E29"/>
      <c r="F29"/>
      <c r="G29"/>
      <c r="H29"/>
      <c r="I29"/>
      <c r="J29"/>
      <c r="K29"/>
      <c r="L29"/>
    </row>
    <row r="30" spans="1:12" ht="12" customHeight="1">
      <c r="A30" s="1"/>
      <c r="B30" s="1"/>
      <c r="C30"/>
      <c r="E30"/>
      <c r="F30"/>
      <c r="G30"/>
      <c r="H30"/>
      <c r="I30"/>
      <c r="J30"/>
      <c r="K30"/>
      <c r="L30"/>
    </row>
    <row r="31" spans="1:12" ht="12" customHeight="1">
      <c r="A31"/>
      <c r="B31"/>
      <c r="C31"/>
      <c r="E31"/>
      <c r="F31"/>
      <c r="G31"/>
      <c r="H31"/>
      <c r="I31"/>
      <c r="J31"/>
      <c r="K31"/>
      <c r="L31"/>
    </row>
    <row r="32" spans="1:12" ht="12" customHeight="1">
      <c r="A32"/>
      <c r="B32"/>
      <c r="C32"/>
      <c r="E32"/>
      <c r="F32"/>
      <c r="G32"/>
      <c r="H32"/>
      <c r="I32"/>
      <c r="J32"/>
      <c r="K32"/>
      <c r="L32"/>
    </row>
    <row r="33" spans="1:11" ht="15">
      <c r="A33"/>
      <c r="B33"/>
      <c r="C33"/>
      <c r="E33"/>
      <c r="F33"/>
      <c r="G33"/>
      <c r="H33"/>
      <c r="I33"/>
      <c r="J33"/>
      <c r="K33"/>
    </row>
    <row r="34" spans="2:10" ht="15">
      <c r="B34"/>
      <c r="C34"/>
      <c r="E34"/>
      <c r="F34"/>
      <c r="G34"/>
      <c r="H34"/>
      <c r="I34"/>
      <c r="J34"/>
    </row>
    <row r="35" spans="2:10" ht="12" customHeight="1">
      <c r="B35"/>
      <c r="C35"/>
      <c r="E35"/>
      <c r="F35"/>
      <c r="G35"/>
      <c r="H35"/>
      <c r="I35"/>
      <c r="J35"/>
    </row>
    <row r="36" spans="2:10" ht="12" customHeight="1">
      <c r="B36"/>
      <c r="C36"/>
      <c r="E36"/>
      <c r="F36"/>
      <c r="G36"/>
      <c r="H36"/>
      <c r="I36"/>
      <c r="J36"/>
    </row>
    <row r="53" spans="2:5" ht="12" customHeight="1" hidden="1">
      <c r="B53" s="4">
        <v>1</v>
      </c>
      <c r="C53" s="4">
        <v>2</v>
      </c>
      <c r="D53" s="249">
        <v>3</v>
      </c>
      <c r="E53" s="4">
        <v>4</v>
      </c>
    </row>
  </sheetData>
  <sheetProtection/>
  <mergeCells count="17">
    <mergeCell ref="G7:J9"/>
    <mergeCell ref="B3:D3"/>
    <mergeCell ref="B1:F1"/>
    <mergeCell ref="B4:D4"/>
    <mergeCell ref="E3:F3"/>
    <mergeCell ref="E4:F4"/>
    <mergeCell ref="H2:I2"/>
    <mergeCell ref="G16:J24"/>
    <mergeCell ref="G1:J1"/>
    <mergeCell ref="G15:J15"/>
    <mergeCell ref="G6:J6"/>
    <mergeCell ref="G5:J5"/>
    <mergeCell ref="G3:J3"/>
    <mergeCell ref="G4:J4"/>
    <mergeCell ref="G10:J10"/>
    <mergeCell ref="G14:J14"/>
    <mergeCell ref="G11:J13"/>
  </mergeCells>
  <dataValidations count="1">
    <dataValidation type="list" allowBlank="1" showInputMessage="1" showErrorMessage="1" errorTitle="Error" error="La calificación es de 1 a 4" sqref="D11:D13 D17:D24 D7:D9">
      <formula1>$B$53:$E$53</formula1>
    </dataValidation>
  </dataValidations>
  <printOptions horizontalCentered="1" verticalCentered="1"/>
  <pageMargins left="0.33" right="0.45" top="0.42" bottom="0.4724409448818898" header="0.28" footer="0.4724409448818898"/>
  <pageSetup horizontalDpi="300" verticalDpi="300" orientation="portrait" scale="80" r:id="rId1"/>
</worksheet>
</file>

<file path=xl/worksheets/sheet13.xml><?xml version="1.0" encoding="utf-8"?>
<worksheet xmlns="http://schemas.openxmlformats.org/spreadsheetml/2006/main" xmlns:r="http://schemas.openxmlformats.org/officeDocument/2006/relationships">
  <dimension ref="A1:AH57"/>
  <sheetViews>
    <sheetView zoomScale="82" zoomScaleNormal="82" zoomScalePageLayoutView="0" workbookViewId="0" topLeftCell="A1">
      <selection activeCell="M13" sqref="M13"/>
    </sheetView>
  </sheetViews>
  <sheetFormatPr defaultColWidth="11.421875" defaultRowHeight="12" customHeight="1"/>
  <cols>
    <col min="1" max="1" width="0.9921875" style="11" customWidth="1"/>
    <col min="2" max="2" width="9.7109375" style="4" customWidth="1"/>
    <col min="3" max="3" width="68.8515625" style="4" customWidth="1"/>
    <col min="4" max="4" width="10.28125" style="249" customWidth="1"/>
    <col min="5" max="5" width="10.57421875" style="4" customWidth="1"/>
    <col min="6" max="6" width="9.421875" style="4" customWidth="1"/>
    <col min="7" max="7" width="3.57421875" style="4" customWidth="1"/>
    <col min="8" max="8" width="3.7109375" style="4" customWidth="1"/>
    <col min="9" max="9" width="3.7109375" style="12" customWidth="1"/>
    <col min="10" max="10" width="3.57421875" style="4" customWidth="1"/>
    <col min="11" max="11" width="1.7109375" style="4" customWidth="1"/>
    <col min="12" max="33" width="11.421875" style="4" customWidth="1"/>
    <col min="34" max="34" width="0" style="4" hidden="1" customWidth="1"/>
    <col min="35"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1">
        <v>8</v>
      </c>
      <c r="I2" s="652"/>
      <c r="J2" s="168"/>
      <c r="K2" s="15"/>
    </row>
    <row r="3" spans="1:11" ht="23.25" customHeight="1" thickBot="1">
      <c r="A3" s="14"/>
      <c r="B3" s="667" t="s">
        <v>355</v>
      </c>
      <c r="C3" s="636"/>
      <c r="D3" s="684"/>
      <c r="E3" s="599" t="s">
        <v>353</v>
      </c>
      <c r="F3" s="601"/>
      <c r="G3" s="658" t="s">
        <v>266</v>
      </c>
      <c r="H3" s="659"/>
      <c r="I3" s="659"/>
      <c r="J3" s="660"/>
      <c r="K3" s="15"/>
    </row>
    <row r="4" spans="1:13" ht="16.5" customHeight="1" thickBot="1">
      <c r="A4" s="14"/>
      <c r="B4" s="670">
        <f>'Portada Pag 1'!A11</f>
        <v>0</v>
      </c>
      <c r="C4" s="671"/>
      <c r="D4" s="672"/>
      <c r="E4" s="632">
        <f>'Portada Pag 1'!R11</f>
        <v>0</v>
      </c>
      <c r="F4" s="634"/>
      <c r="G4" s="629">
        <f>'Portada Pag 1'!V11</f>
        <v>0</v>
      </c>
      <c r="H4" s="630"/>
      <c r="I4" s="630"/>
      <c r="J4" s="631"/>
      <c r="K4" s="15"/>
      <c r="M4" s="17"/>
    </row>
    <row r="5" spans="1:34" ht="25.5" customHeight="1" thickBot="1" thickTop="1">
      <c r="A5" s="14"/>
      <c r="B5" s="455" t="s">
        <v>308</v>
      </c>
      <c r="C5" s="290" t="s">
        <v>309</v>
      </c>
      <c r="D5" s="291" t="s">
        <v>317</v>
      </c>
      <c r="E5" s="291" t="s">
        <v>319</v>
      </c>
      <c r="F5" s="291" t="s">
        <v>318</v>
      </c>
      <c r="G5" s="928"/>
      <c r="H5" s="929"/>
      <c r="I5" s="929"/>
      <c r="J5" s="930"/>
      <c r="K5" s="15"/>
      <c r="M5" s="17"/>
      <c r="AH5" s="4">
        <v>1</v>
      </c>
    </row>
    <row r="6" spans="1:34" ht="24" customHeight="1" thickBot="1" thickTop="1">
      <c r="A6" s="14"/>
      <c r="B6" s="463" t="s">
        <v>332</v>
      </c>
      <c r="C6" s="461" t="s">
        <v>49</v>
      </c>
      <c r="D6" s="495"/>
      <c r="E6" s="493"/>
      <c r="F6" s="494"/>
      <c r="G6" s="491"/>
      <c r="H6" s="491"/>
      <c r="I6" s="491"/>
      <c r="J6" s="492"/>
      <c r="K6" s="15"/>
      <c r="M6" s="17"/>
      <c r="AH6" s="4">
        <v>2</v>
      </c>
    </row>
    <row r="7" spans="1:34" ht="96" customHeight="1" thickBot="1" thickTop="1">
      <c r="A7" s="14"/>
      <c r="B7" s="460"/>
      <c r="C7" s="347" t="s">
        <v>239</v>
      </c>
      <c r="D7" s="490">
        <v>4</v>
      </c>
      <c r="E7" s="277">
        <f>(D7*0.25)*F7</f>
        <v>0.05</v>
      </c>
      <c r="F7" s="100">
        <v>0.05</v>
      </c>
      <c r="G7" s="1025"/>
      <c r="H7" s="1025"/>
      <c r="I7" s="1025"/>
      <c r="J7" s="1026"/>
      <c r="K7" s="15"/>
      <c r="M7" s="17"/>
      <c r="AH7" s="4">
        <v>3</v>
      </c>
    </row>
    <row r="8" spans="1:34" ht="69" customHeight="1" thickBot="1" thickTop="1">
      <c r="A8" s="14"/>
      <c r="B8" s="460"/>
      <c r="C8" s="347" t="s">
        <v>58</v>
      </c>
      <c r="D8" s="490">
        <v>4</v>
      </c>
      <c r="E8" s="277">
        <f>(D8*0.25)*F8</f>
        <v>0.05</v>
      </c>
      <c r="F8" s="100">
        <v>0.05</v>
      </c>
      <c r="G8" s="1008"/>
      <c r="H8" s="1008"/>
      <c r="I8" s="1008"/>
      <c r="J8" s="1009"/>
      <c r="K8" s="15"/>
      <c r="M8" s="17"/>
      <c r="AH8" s="301">
        <v>4</v>
      </c>
    </row>
    <row r="9" spans="1:12" ht="42" customHeight="1" thickBot="1" thickTop="1">
      <c r="A9" s="14"/>
      <c r="B9" s="459"/>
      <c r="C9" s="349" t="s">
        <v>59</v>
      </c>
      <c r="D9" s="490">
        <v>4</v>
      </c>
      <c r="E9" s="277">
        <f>(D9*0.25)*F9</f>
        <v>0.05</v>
      </c>
      <c r="F9" s="100">
        <v>0.05</v>
      </c>
      <c r="G9" s="1008"/>
      <c r="H9" s="1008"/>
      <c r="I9" s="1008"/>
      <c r="J9" s="1009"/>
      <c r="K9" s="15"/>
      <c r="L9" s="6"/>
    </row>
    <row r="10" spans="1:11" ht="83.25" customHeight="1" thickBot="1" thickTop="1">
      <c r="A10" s="14"/>
      <c r="B10" s="459"/>
      <c r="C10" s="458" t="s">
        <v>60</v>
      </c>
      <c r="D10" s="490">
        <v>4</v>
      </c>
      <c r="E10" s="281">
        <f>(D10*0.25)*F10</f>
        <v>0.05</v>
      </c>
      <c r="F10" s="99">
        <v>0.05</v>
      </c>
      <c r="G10" s="1008"/>
      <c r="H10" s="1008"/>
      <c r="I10" s="1008"/>
      <c r="J10" s="1009"/>
      <c r="K10" s="15"/>
    </row>
    <row r="11" spans="1:11" ht="23.25" customHeight="1" thickBot="1" thickTop="1">
      <c r="A11" s="14"/>
      <c r="B11" s="463" t="s">
        <v>333</v>
      </c>
      <c r="C11" s="464" t="s">
        <v>334</v>
      </c>
      <c r="D11" s="286"/>
      <c r="E11" s="106">
        <f>E12+E13+E14+E15</f>
        <v>0.4</v>
      </c>
      <c r="F11" s="106">
        <f>F12+F13+F14+F15</f>
        <v>0.4</v>
      </c>
      <c r="G11" s="1008"/>
      <c r="H11" s="1008"/>
      <c r="I11" s="1008"/>
      <c r="J11" s="1009"/>
      <c r="K11" s="15"/>
    </row>
    <row r="12" spans="1:11" ht="31.5" customHeight="1" thickBot="1" thickTop="1">
      <c r="A12" s="14"/>
      <c r="B12" s="459" t="s">
        <v>312</v>
      </c>
      <c r="C12" s="345" t="s">
        <v>61</v>
      </c>
      <c r="D12" s="538">
        <v>4</v>
      </c>
      <c r="E12" s="260">
        <f>(D12*0.25)*F12</f>
        <v>0.1</v>
      </c>
      <c r="F12" s="337">
        <v>0.1</v>
      </c>
      <c r="G12" s="1008"/>
      <c r="H12" s="1008"/>
      <c r="I12" s="1008"/>
      <c r="J12" s="1009"/>
      <c r="K12" s="15"/>
    </row>
    <row r="13" spans="1:11" ht="31.5" customHeight="1" thickBot="1" thickTop="1">
      <c r="A13" s="14"/>
      <c r="B13" s="459" t="s">
        <v>313</v>
      </c>
      <c r="C13" s="346" t="s">
        <v>62</v>
      </c>
      <c r="D13" s="283">
        <v>4</v>
      </c>
      <c r="E13" s="260">
        <f>(D13*0.25)*F13</f>
        <v>0.1</v>
      </c>
      <c r="F13" s="337">
        <v>0.1</v>
      </c>
      <c r="G13" s="1008"/>
      <c r="H13" s="1008"/>
      <c r="I13" s="1008"/>
      <c r="J13" s="1009"/>
      <c r="K13" s="15"/>
    </row>
    <row r="14" spans="1:11" ht="41.25" customHeight="1" thickBot="1" thickTop="1">
      <c r="A14" s="14"/>
      <c r="B14" s="459" t="s">
        <v>314</v>
      </c>
      <c r="C14" s="346" t="s">
        <v>63</v>
      </c>
      <c r="D14" s="490">
        <v>4</v>
      </c>
      <c r="E14" s="260">
        <f>(D14*0.25)*F14</f>
        <v>0.1</v>
      </c>
      <c r="F14" s="337">
        <v>0.1</v>
      </c>
      <c r="G14" s="1008"/>
      <c r="H14" s="1008"/>
      <c r="I14" s="1008"/>
      <c r="J14" s="1009"/>
      <c r="K14" s="15"/>
    </row>
    <row r="15" spans="1:11" ht="41.25" customHeight="1" thickBot="1" thickTop="1">
      <c r="A15" s="14"/>
      <c r="B15" s="459" t="s">
        <v>315</v>
      </c>
      <c r="C15" s="353" t="s">
        <v>64</v>
      </c>
      <c r="D15" s="283">
        <v>4</v>
      </c>
      <c r="E15" s="260">
        <f>(D15*0.25)*F15</f>
        <v>0.1</v>
      </c>
      <c r="F15" s="337">
        <v>0.1</v>
      </c>
      <c r="G15" s="1027"/>
      <c r="H15" s="1027"/>
      <c r="I15" s="1027"/>
      <c r="J15" s="1028"/>
      <c r="K15" s="15"/>
    </row>
    <row r="16" spans="1:11" ht="25.5" customHeight="1" thickBot="1" thickTop="1">
      <c r="A16" s="14"/>
      <c r="B16" s="436" t="s">
        <v>279</v>
      </c>
      <c r="C16" s="462" t="s">
        <v>280</v>
      </c>
      <c r="D16" s="357"/>
      <c r="E16" s="278">
        <f>E17+E21</f>
        <v>1</v>
      </c>
      <c r="F16" s="107">
        <f>F17+F21</f>
        <v>1</v>
      </c>
      <c r="G16" s="949">
        <f>E16*0.1</f>
        <v>0.1</v>
      </c>
      <c r="H16" s="950"/>
      <c r="I16" s="950"/>
      <c r="J16" s="951"/>
      <c r="K16" s="15"/>
    </row>
    <row r="17" spans="1:11" ht="25.5" customHeight="1" thickBot="1" thickTop="1">
      <c r="A17" s="14"/>
      <c r="B17" s="463" t="s">
        <v>66</v>
      </c>
      <c r="C17" s="465" t="s">
        <v>65</v>
      </c>
      <c r="D17" s="356"/>
      <c r="E17" s="244">
        <f>E18+E19+E20</f>
        <v>0.44999999999999996</v>
      </c>
      <c r="F17" s="103">
        <f>F18+F19+F20</f>
        <v>0.44999999999999996</v>
      </c>
      <c r="G17" s="983"/>
      <c r="H17" s="983"/>
      <c r="I17" s="983"/>
      <c r="J17" s="984"/>
      <c r="K17" s="15"/>
    </row>
    <row r="18" spans="1:11" ht="40.5" customHeight="1" thickBot="1" thickTop="1">
      <c r="A18" s="14"/>
      <c r="B18" s="459" t="s">
        <v>312</v>
      </c>
      <c r="C18" s="345" t="s">
        <v>67</v>
      </c>
      <c r="D18" s="490">
        <v>4</v>
      </c>
      <c r="E18" s="276">
        <f aca="true" t="shared" si="0" ref="E18:E25">(D18*0.25)*F18</f>
        <v>0.15</v>
      </c>
      <c r="F18" s="354">
        <v>0.15</v>
      </c>
      <c r="G18" s="986"/>
      <c r="H18" s="986"/>
      <c r="I18" s="986"/>
      <c r="J18" s="987"/>
      <c r="K18" s="15"/>
    </row>
    <row r="19" spans="1:11" ht="40.5" customHeight="1" thickBot="1" thickTop="1">
      <c r="A19" s="14"/>
      <c r="B19" s="459" t="s">
        <v>313</v>
      </c>
      <c r="C19" s="345" t="s">
        <v>68</v>
      </c>
      <c r="D19" s="490">
        <v>4</v>
      </c>
      <c r="E19" s="260">
        <f t="shared" si="0"/>
        <v>0.15</v>
      </c>
      <c r="F19" s="337">
        <v>0.15</v>
      </c>
      <c r="G19" s="986"/>
      <c r="H19" s="986"/>
      <c r="I19" s="986"/>
      <c r="J19" s="987"/>
      <c r="K19" s="15"/>
    </row>
    <row r="20" spans="1:12" ht="66.75" customHeight="1" thickBot="1" thickTop="1">
      <c r="A20" s="14"/>
      <c r="B20" s="459" t="s">
        <v>314</v>
      </c>
      <c r="C20" s="346" t="s">
        <v>69</v>
      </c>
      <c r="D20" s="539">
        <v>4</v>
      </c>
      <c r="E20" s="277">
        <f t="shared" si="0"/>
        <v>0.15</v>
      </c>
      <c r="F20" s="355">
        <v>0.15</v>
      </c>
      <c r="G20" s="986"/>
      <c r="H20" s="986"/>
      <c r="I20" s="986"/>
      <c r="J20" s="987"/>
      <c r="K20" s="15"/>
      <c r="L20" s="301"/>
    </row>
    <row r="21" spans="1:11" ht="27.75" customHeight="1" thickBot="1" thickTop="1">
      <c r="A21" s="14"/>
      <c r="B21" s="463" t="s">
        <v>281</v>
      </c>
      <c r="C21" s="465" t="s">
        <v>70</v>
      </c>
      <c r="D21" s="356"/>
      <c r="E21" s="103">
        <f>SUM(E22:E25)</f>
        <v>0.55</v>
      </c>
      <c r="F21" s="103">
        <f>SUM(F22:F25)</f>
        <v>0.55</v>
      </c>
      <c r="G21" s="986"/>
      <c r="H21" s="986"/>
      <c r="I21" s="986"/>
      <c r="J21" s="987"/>
      <c r="K21" s="15"/>
    </row>
    <row r="22" spans="1:11" ht="60.75" customHeight="1" thickBot="1" thickTop="1">
      <c r="A22" s="14"/>
      <c r="B22" s="459" t="s">
        <v>312</v>
      </c>
      <c r="C22" s="345" t="s">
        <v>71</v>
      </c>
      <c r="D22" s="490">
        <v>4</v>
      </c>
      <c r="E22" s="276">
        <f t="shared" si="0"/>
        <v>0.15</v>
      </c>
      <c r="F22" s="102">
        <v>0.15</v>
      </c>
      <c r="G22" s="986"/>
      <c r="H22" s="986"/>
      <c r="I22" s="986"/>
      <c r="J22" s="987"/>
      <c r="K22" s="15"/>
    </row>
    <row r="23" spans="1:11" ht="31.5" customHeight="1" thickBot="1" thickTop="1">
      <c r="A23" s="14"/>
      <c r="B23" s="459" t="s">
        <v>313</v>
      </c>
      <c r="C23" s="349" t="s">
        <v>72</v>
      </c>
      <c r="D23" s="283">
        <v>4</v>
      </c>
      <c r="E23" s="260">
        <f t="shared" si="0"/>
        <v>0.1</v>
      </c>
      <c r="F23" s="98">
        <v>0.1</v>
      </c>
      <c r="G23" s="986"/>
      <c r="H23" s="986"/>
      <c r="I23" s="986"/>
      <c r="J23" s="987"/>
      <c r="K23" s="15"/>
    </row>
    <row r="24" spans="1:11" ht="57" customHeight="1" thickBot="1" thickTop="1">
      <c r="A24" s="14"/>
      <c r="B24" s="459" t="s">
        <v>314</v>
      </c>
      <c r="C24" s="349" t="s">
        <v>73</v>
      </c>
      <c r="D24" s="490">
        <v>4</v>
      </c>
      <c r="E24" s="260">
        <f t="shared" si="0"/>
        <v>0.1</v>
      </c>
      <c r="F24" s="98">
        <v>0.1</v>
      </c>
      <c r="G24" s="986"/>
      <c r="H24" s="986"/>
      <c r="I24" s="986"/>
      <c r="J24" s="987"/>
      <c r="K24" s="15"/>
    </row>
    <row r="25" spans="1:12" ht="33" customHeight="1" thickBot="1" thickTop="1">
      <c r="A25" s="14"/>
      <c r="B25" s="459" t="s">
        <v>315</v>
      </c>
      <c r="C25" s="361" t="s">
        <v>74</v>
      </c>
      <c r="D25" s="283">
        <v>4</v>
      </c>
      <c r="E25" s="261">
        <f t="shared" si="0"/>
        <v>0.2</v>
      </c>
      <c r="F25" s="258">
        <v>0.2</v>
      </c>
      <c r="G25" s="992"/>
      <c r="H25" s="992"/>
      <c r="I25" s="992"/>
      <c r="J25" s="993"/>
      <c r="K25" s="15"/>
      <c r="L25" s="301"/>
    </row>
    <row r="26" spans="1:12" ht="12" customHeight="1" thickTop="1">
      <c r="A26" s="14"/>
      <c r="B26" s="1"/>
      <c r="C26"/>
      <c r="E26"/>
      <c r="F26"/>
      <c r="G26"/>
      <c r="H26"/>
      <c r="I26"/>
      <c r="J26"/>
      <c r="K26"/>
      <c r="L26"/>
    </row>
    <row r="27" spans="1:12" ht="26.25" customHeight="1">
      <c r="A27" s="14"/>
      <c r="B27" s="1"/>
      <c r="C27"/>
      <c r="E27"/>
      <c r="F27"/>
      <c r="G27"/>
      <c r="H27"/>
      <c r="I27"/>
      <c r="J27"/>
      <c r="K27"/>
      <c r="L27"/>
    </row>
    <row r="28" spans="1:12" ht="18.75" customHeight="1">
      <c r="A28" s="14"/>
      <c r="B28" s="1"/>
      <c r="C28"/>
      <c r="E28"/>
      <c r="F28"/>
      <c r="G28"/>
      <c r="H28"/>
      <c r="I28"/>
      <c r="J28"/>
      <c r="K28"/>
      <c r="L28"/>
    </row>
    <row r="29" spans="1:12" ht="24.75" customHeight="1">
      <c r="A29" s="14"/>
      <c r="B29" s="1"/>
      <c r="C29"/>
      <c r="E29"/>
      <c r="F29"/>
      <c r="G29"/>
      <c r="H29"/>
      <c r="I29"/>
      <c r="J29"/>
      <c r="K29"/>
      <c r="L29"/>
    </row>
    <row r="30" spans="1:12" ht="12" customHeight="1">
      <c r="A30" s="14"/>
      <c r="B30" s="1"/>
      <c r="C30"/>
      <c r="E30"/>
      <c r="F30"/>
      <c r="G30"/>
      <c r="H30"/>
      <c r="I30"/>
      <c r="J30"/>
      <c r="K30"/>
      <c r="L30"/>
    </row>
    <row r="31" spans="1:12" ht="12" customHeight="1">
      <c r="A31" s="1"/>
      <c r="B31" s="1"/>
      <c r="C31"/>
      <c r="E31"/>
      <c r="F31"/>
      <c r="G31"/>
      <c r="H31"/>
      <c r="I31"/>
      <c r="J31"/>
      <c r="K31"/>
      <c r="L31"/>
    </row>
    <row r="32" spans="1:12" ht="12" customHeight="1">
      <c r="A32" s="1"/>
      <c r="B32" s="1"/>
      <c r="C32"/>
      <c r="E32"/>
      <c r="F32"/>
      <c r="G32"/>
      <c r="H32"/>
      <c r="I32"/>
      <c r="J32"/>
      <c r="K32"/>
      <c r="L32"/>
    </row>
    <row r="33" spans="1:12" ht="12" customHeight="1">
      <c r="A33" s="1"/>
      <c r="B33" s="1"/>
      <c r="C33"/>
      <c r="E33"/>
      <c r="F33"/>
      <c r="G33"/>
      <c r="H33"/>
      <c r="I33"/>
      <c r="J33"/>
      <c r="K33"/>
      <c r="L33"/>
    </row>
    <row r="34" spans="1:12" ht="12" customHeight="1">
      <c r="A34" s="1"/>
      <c r="B34" s="1"/>
      <c r="C34"/>
      <c r="E34"/>
      <c r="F34"/>
      <c r="G34"/>
      <c r="H34"/>
      <c r="I34"/>
      <c r="J34"/>
      <c r="K34"/>
      <c r="L34"/>
    </row>
    <row r="35" spans="1:12" ht="12" customHeight="1">
      <c r="A35"/>
      <c r="B35"/>
      <c r="C35"/>
      <c r="E35"/>
      <c r="F35"/>
      <c r="G35"/>
      <c r="H35"/>
      <c r="I35"/>
      <c r="J35"/>
      <c r="K35"/>
      <c r="L35"/>
    </row>
    <row r="36" spans="1:12" ht="12" customHeight="1">
      <c r="A36"/>
      <c r="B36"/>
      <c r="C36"/>
      <c r="E36"/>
      <c r="F36"/>
      <c r="G36"/>
      <c r="H36"/>
      <c r="I36"/>
      <c r="J36"/>
      <c r="K36"/>
      <c r="L36"/>
    </row>
    <row r="37" spans="1:11" ht="15">
      <c r="A37"/>
      <c r="B37"/>
      <c r="C37"/>
      <c r="E37"/>
      <c r="F37"/>
      <c r="G37"/>
      <c r="H37"/>
      <c r="I37"/>
      <c r="J37"/>
      <c r="K37"/>
    </row>
    <row r="38" spans="2:10" ht="15">
      <c r="B38"/>
      <c r="C38"/>
      <c r="E38"/>
      <c r="F38"/>
      <c r="G38"/>
      <c r="H38"/>
      <c r="I38"/>
      <c r="J38"/>
    </row>
    <row r="39" spans="2:10" ht="12" customHeight="1">
      <c r="B39"/>
      <c r="C39"/>
      <c r="E39"/>
      <c r="F39"/>
      <c r="G39"/>
      <c r="H39"/>
      <c r="I39"/>
      <c r="J39"/>
    </row>
    <row r="40" spans="2:10" ht="12" customHeight="1">
      <c r="B40"/>
      <c r="C40"/>
      <c r="E40"/>
      <c r="F40"/>
      <c r="G40"/>
      <c r="H40"/>
      <c r="I40"/>
      <c r="J40"/>
    </row>
    <row r="57" spans="2:5" ht="12" customHeight="1" hidden="1">
      <c r="B57" s="4">
        <v>1</v>
      </c>
      <c r="C57" s="4">
        <v>2</v>
      </c>
      <c r="D57" s="249">
        <v>3</v>
      </c>
      <c r="E57" s="4">
        <v>4</v>
      </c>
    </row>
  </sheetData>
  <sheetProtection/>
  <mergeCells count="13">
    <mergeCell ref="B1:F1"/>
    <mergeCell ref="G1:J1"/>
    <mergeCell ref="H2:I2"/>
    <mergeCell ref="B3:D3"/>
    <mergeCell ref="E3:F3"/>
    <mergeCell ref="G3:J3"/>
    <mergeCell ref="G7:J15"/>
    <mergeCell ref="G17:J25"/>
    <mergeCell ref="G16:J16"/>
    <mergeCell ref="B4:D4"/>
    <mergeCell ref="E4:F4"/>
    <mergeCell ref="G4:J4"/>
    <mergeCell ref="G5:J5"/>
  </mergeCells>
  <dataValidations count="2">
    <dataValidation type="list" allowBlank="1" showInputMessage="1" showErrorMessage="1" errorTitle="Error" error="La calificación es de 1 a 4" sqref="D22:D25 D12:D15 D18:D20">
      <formula1>$B$57:$E$57</formula1>
    </dataValidation>
    <dataValidation type="list" allowBlank="1" showInputMessage="1" showErrorMessage="1" promptTitle="Elige la calificación" errorTitle="Erro" error="La calificación es de 1 a 4" sqref="D7:D10">
      <formula1>$AH$5:$AH$8</formula1>
    </dataValidation>
  </dataValidations>
  <printOptions horizontalCentered="1" verticalCentered="1"/>
  <pageMargins left="0.31496062992125984" right="0.4330708661417323" top="0.4330708661417323" bottom="0.4724409448818898" header="0.2755905511811024" footer="0.4724409448818898"/>
  <pageSetup horizontalDpi="300" verticalDpi="300" orientation="portrait" scale="75" r:id="rId1"/>
</worksheet>
</file>

<file path=xl/worksheets/sheet14.xml><?xml version="1.0" encoding="utf-8"?>
<worksheet xmlns="http://schemas.openxmlformats.org/spreadsheetml/2006/main" xmlns:r="http://schemas.openxmlformats.org/officeDocument/2006/relationships">
  <dimension ref="A1:S41"/>
  <sheetViews>
    <sheetView zoomScalePageLayoutView="0" workbookViewId="0" topLeftCell="A1">
      <selection activeCell="C23" sqref="C23"/>
    </sheetView>
  </sheetViews>
  <sheetFormatPr defaultColWidth="11.421875" defaultRowHeight="12" customHeight="1"/>
  <cols>
    <col min="1" max="1" width="0.9921875" style="11" customWidth="1"/>
    <col min="2" max="2" width="9.7109375" style="4" customWidth="1"/>
    <col min="3" max="3" width="67.421875" style="4" customWidth="1"/>
    <col min="4" max="4" width="10.28125" style="249" customWidth="1"/>
    <col min="5" max="5" width="10.57421875" style="4" customWidth="1"/>
    <col min="6" max="6" width="9.421875" style="4" customWidth="1"/>
    <col min="7" max="7" width="3.57421875" style="4" customWidth="1"/>
    <col min="8" max="8" width="3.7109375" style="4" customWidth="1"/>
    <col min="9" max="9" width="3.7109375" style="12" customWidth="1"/>
    <col min="10" max="10" width="3.5742187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1">
        <v>8</v>
      </c>
      <c r="I2" s="652"/>
      <c r="J2" s="168"/>
      <c r="K2" s="15"/>
    </row>
    <row r="3" spans="1:11" ht="23.25" customHeight="1" thickBot="1">
      <c r="A3" s="14"/>
      <c r="B3" s="667" t="s">
        <v>355</v>
      </c>
      <c r="C3" s="636"/>
      <c r="D3" s="684"/>
      <c r="E3" s="599" t="s">
        <v>353</v>
      </c>
      <c r="F3" s="601"/>
      <c r="G3" s="658" t="s">
        <v>266</v>
      </c>
      <c r="H3" s="659"/>
      <c r="I3" s="659"/>
      <c r="J3" s="660"/>
      <c r="K3" s="15"/>
    </row>
    <row r="4" spans="1:13" ht="16.5" customHeight="1" thickBot="1">
      <c r="A4" s="14"/>
      <c r="B4" s="670">
        <f>'Portada Pag 1'!A11</f>
        <v>0</v>
      </c>
      <c r="C4" s="671"/>
      <c r="D4" s="672"/>
      <c r="E4" s="632">
        <f>'Portada Pag 1'!R11</f>
        <v>0</v>
      </c>
      <c r="F4" s="634"/>
      <c r="G4" s="629">
        <f>'Portada Pag 1'!V11</f>
        <v>0</v>
      </c>
      <c r="H4" s="630"/>
      <c r="I4" s="630"/>
      <c r="J4" s="631"/>
      <c r="K4" s="15"/>
      <c r="M4" s="17"/>
    </row>
    <row r="5" spans="1:13" ht="25.5" customHeight="1" thickBot="1" thickTop="1">
      <c r="A5" s="14"/>
      <c r="B5" s="455" t="s">
        <v>308</v>
      </c>
      <c r="C5" s="290" t="s">
        <v>309</v>
      </c>
      <c r="D5" s="291" t="s">
        <v>317</v>
      </c>
      <c r="E5" s="291" t="s">
        <v>319</v>
      </c>
      <c r="F5" s="291" t="s">
        <v>318</v>
      </c>
      <c r="G5" s="928"/>
      <c r="H5" s="929"/>
      <c r="I5" s="929"/>
      <c r="J5" s="930"/>
      <c r="K5" s="15"/>
      <c r="M5" s="17"/>
    </row>
    <row r="6" spans="1:11" ht="20.25" customHeight="1" thickBot="1" thickTop="1">
      <c r="A6" s="14"/>
      <c r="B6" s="436" t="s">
        <v>283</v>
      </c>
      <c r="C6" s="466" t="s">
        <v>292</v>
      </c>
      <c r="D6" s="285"/>
      <c r="E6" s="104">
        <f>E7+E11</f>
        <v>1</v>
      </c>
      <c r="F6" s="103">
        <f>F7+F11</f>
        <v>1</v>
      </c>
      <c r="G6" s="949">
        <f>E6*0.1</f>
        <v>0.1</v>
      </c>
      <c r="H6" s="950"/>
      <c r="I6" s="950"/>
      <c r="J6" s="951"/>
      <c r="K6" s="15"/>
    </row>
    <row r="7" spans="1:11" ht="21" customHeight="1" thickBot="1" thickTop="1">
      <c r="A7" s="14"/>
      <c r="B7" s="463" t="s">
        <v>284</v>
      </c>
      <c r="C7" s="465" t="s">
        <v>75</v>
      </c>
      <c r="D7" s="286"/>
      <c r="E7" s="104">
        <f>SUM(E8:E10)</f>
        <v>0.6</v>
      </c>
      <c r="F7" s="103">
        <f>SUM(F8:F10)</f>
        <v>0.6</v>
      </c>
      <c r="G7" s="1029"/>
      <c r="H7" s="1030"/>
      <c r="I7" s="1030"/>
      <c r="J7" s="1031"/>
      <c r="K7" s="15"/>
    </row>
    <row r="8" spans="1:11" ht="42.75" customHeight="1" thickBot="1" thickTop="1">
      <c r="A8" s="14"/>
      <c r="B8" s="459" t="s">
        <v>312</v>
      </c>
      <c r="C8" s="345" t="s">
        <v>231</v>
      </c>
      <c r="D8" s="490">
        <v>4</v>
      </c>
      <c r="E8" s="280">
        <f aca="true" t="shared" si="0" ref="E8:E13">(D8*0.25)*F8</f>
        <v>0.25</v>
      </c>
      <c r="F8" s="97">
        <v>0.25</v>
      </c>
      <c r="G8" s="1032"/>
      <c r="H8" s="1033"/>
      <c r="I8" s="1033"/>
      <c r="J8" s="1034"/>
      <c r="K8" s="15"/>
    </row>
    <row r="9" spans="1:11" ht="30" customHeight="1" thickBot="1" thickTop="1">
      <c r="A9" s="14"/>
      <c r="B9" s="459" t="s">
        <v>313</v>
      </c>
      <c r="C9" s="346" t="s">
        <v>76</v>
      </c>
      <c r="D9" s="490">
        <v>4</v>
      </c>
      <c r="E9" s="280">
        <f>(D9*0.25)*F9</f>
        <v>0.175</v>
      </c>
      <c r="F9" s="97">
        <v>0.175</v>
      </c>
      <c r="G9" s="1032"/>
      <c r="H9" s="1033"/>
      <c r="I9" s="1033"/>
      <c r="J9" s="1034"/>
      <c r="K9" s="15"/>
    </row>
    <row r="10" spans="1:12" ht="29.25" customHeight="1" thickBot="1" thickTop="1">
      <c r="A10" s="14"/>
      <c r="B10" s="459" t="s">
        <v>314</v>
      </c>
      <c r="C10" s="347" t="s">
        <v>77</v>
      </c>
      <c r="D10" s="490">
        <v>4</v>
      </c>
      <c r="E10" s="277">
        <f t="shared" si="0"/>
        <v>0.175</v>
      </c>
      <c r="F10" s="100">
        <v>0.175</v>
      </c>
      <c r="G10" s="1032"/>
      <c r="H10" s="1033"/>
      <c r="I10" s="1033"/>
      <c r="J10" s="1034"/>
      <c r="K10" s="15"/>
      <c r="L10" s="301"/>
    </row>
    <row r="11" spans="1:11" ht="21" customHeight="1" thickBot="1" thickTop="1">
      <c r="A11" s="14"/>
      <c r="B11" s="463" t="s">
        <v>285</v>
      </c>
      <c r="C11" s="465" t="s">
        <v>286</v>
      </c>
      <c r="D11" s="286"/>
      <c r="E11" s="104">
        <f>SUM(E12:E13)</f>
        <v>0.4</v>
      </c>
      <c r="F11" s="103">
        <f>SUM(F12:F13)</f>
        <v>0.4</v>
      </c>
      <c r="G11" s="1032"/>
      <c r="H11" s="1033"/>
      <c r="I11" s="1033"/>
      <c r="J11" s="1034"/>
      <c r="K11" s="15"/>
    </row>
    <row r="12" spans="1:19" ht="42.75" customHeight="1" thickBot="1" thickTop="1">
      <c r="A12" s="14"/>
      <c r="B12" s="459" t="s">
        <v>312</v>
      </c>
      <c r="C12" s="348" t="s">
        <v>78</v>
      </c>
      <c r="D12" s="538">
        <v>4</v>
      </c>
      <c r="E12" s="278">
        <f t="shared" si="0"/>
        <v>0.25</v>
      </c>
      <c r="F12" s="108">
        <v>0.25</v>
      </c>
      <c r="G12" s="1032"/>
      <c r="H12" s="1033"/>
      <c r="I12" s="1033"/>
      <c r="J12" s="1034"/>
      <c r="K12" s="15"/>
      <c r="L12" s="1038"/>
      <c r="M12" s="1038"/>
      <c r="N12" s="1038"/>
      <c r="O12" s="1038"/>
      <c r="P12" s="1038"/>
      <c r="Q12" s="1038"/>
      <c r="R12" s="1038"/>
      <c r="S12" s="1038"/>
    </row>
    <row r="13" spans="1:12" ht="42" customHeight="1" thickBot="1" thickTop="1">
      <c r="A13" s="14"/>
      <c r="B13" s="459" t="s">
        <v>313</v>
      </c>
      <c r="C13" s="349" t="s">
        <v>79</v>
      </c>
      <c r="D13" s="490">
        <v>4</v>
      </c>
      <c r="E13" s="277">
        <f t="shared" si="0"/>
        <v>0.15</v>
      </c>
      <c r="F13" s="100">
        <v>0.15</v>
      </c>
      <c r="G13" s="1032"/>
      <c r="H13" s="1033"/>
      <c r="I13" s="1033"/>
      <c r="J13" s="1034"/>
      <c r="K13" s="15"/>
      <c r="L13" s="301"/>
    </row>
    <row r="14" spans="1:12" ht="29.25" customHeight="1" thickBot="1" thickTop="1">
      <c r="A14" s="14"/>
      <c r="B14" s="436" t="s">
        <v>242</v>
      </c>
      <c r="C14" s="467" t="s">
        <v>293</v>
      </c>
      <c r="D14" s="285"/>
      <c r="E14" s="105">
        <f>E15+E21+Pag11!E7</f>
        <v>1</v>
      </c>
      <c r="F14" s="105">
        <f>F15+F21+Pag11!F7</f>
        <v>1</v>
      </c>
      <c r="G14" s="949">
        <f>E14*0.1</f>
        <v>0.1</v>
      </c>
      <c r="H14" s="950"/>
      <c r="I14" s="950"/>
      <c r="J14" s="951"/>
      <c r="K14"/>
      <c r="L14"/>
    </row>
    <row r="15" spans="1:12" ht="26.25" customHeight="1" thickBot="1" thickTop="1">
      <c r="A15" s="14"/>
      <c r="B15" s="463" t="s">
        <v>243</v>
      </c>
      <c r="C15" s="465" t="s">
        <v>80</v>
      </c>
      <c r="D15" s="286"/>
      <c r="E15" s="104">
        <f>SUM(E16:E20)</f>
        <v>0.4</v>
      </c>
      <c r="F15" s="103">
        <f>SUM(F16:F20)</f>
        <v>0.4</v>
      </c>
      <c r="G15" s="1029"/>
      <c r="H15" s="1030"/>
      <c r="I15" s="1030"/>
      <c r="J15" s="1031"/>
      <c r="K15"/>
      <c r="L15"/>
    </row>
    <row r="16" spans="1:12" ht="44.25" customHeight="1" thickBot="1" thickTop="1">
      <c r="A16" s="14"/>
      <c r="B16" s="459" t="s">
        <v>312</v>
      </c>
      <c r="C16" s="348" t="s">
        <v>81</v>
      </c>
      <c r="D16" s="490">
        <v>4</v>
      </c>
      <c r="E16" s="276">
        <f>(D16*0.25)*F16</f>
        <v>0.05</v>
      </c>
      <c r="F16" s="102">
        <v>0.05</v>
      </c>
      <c r="G16" s="1032"/>
      <c r="H16" s="1033"/>
      <c r="I16" s="1033"/>
      <c r="J16" s="1034"/>
      <c r="K16"/>
      <c r="L16"/>
    </row>
    <row r="17" spans="1:12" ht="43.5" customHeight="1" thickBot="1" thickTop="1">
      <c r="A17" s="14"/>
      <c r="B17" s="459" t="s">
        <v>313</v>
      </c>
      <c r="C17" s="349" t="s">
        <v>82</v>
      </c>
      <c r="D17" s="490">
        <v>4</v>
      </c>
      <c r="E17" s="276">
        <f>(D17*0.25)*F17</f>
        <v>0.05</v>
      </c>
      <c r="F17" s="102">
        <v>0.05</v>
      </c>
      <c r="G17" s="1032"/>
      <c r="H17" s="1033"/>
      <c r="I17" s="1033"/>
      <c r="J17" s="1034"/>
      <c r="K17"/>
      <c r="L17"/>
    </row>
    <row r="18" spans="1:12" ht="40.5" customHeight="1" thickBot="1" thickTop="1">
      <c r="A18" s="14"/>
      <c r="B18" s="459" t="s">
        <v>314</v>
      </c>
      <c r="C18" s="349" t="s">
        <v>83</v>
      </c>
      <c r="D18" s="490">
        <v>4</v>
      </c>
      <c r="E18" s="276">
        <f>(D18*0.25)*F18</f>
        <v>0.1</v>
      </c>
      <c r="F18" s="102">
        <v>0.1</v>
      </c>
      <c r="G18" s="1032"/>
      <c r="H18" s="1033"/>
      <c r="I18" s="1033"/>
      <c r="J18" s="1034"/>
      <c r="K18"/>
      <c r="L18"/>
    </row>
    <row r="19" spans="1:12" ht="32.25" customHeight="1" thickBot="1" thickTop="1">
      <c r="A19" s="1"/>
      <c r="B19" s="459" t="s">
        <v>315</v>
      </c>
      <c r="C19" s="349" t="s">
        <v>232</v>
      </c>
      <c r="D19" s="490">
        <v>4</v>
      </c>
      <c r="E19" s="260">
        <f>(D19*0.25)*F19</f>
        <v>0.1</v>
      </c>
      <c r="F19" s="98">
        <v>0.1</v>
      </c>
      <c r="G19" s="1032"/>
      <c r="H19" s="1033"/>
      <c r="I19" s="1033"/>
      <c r="J19" s="1034"/>
      <c r="K19"/>
      <c r="L19"/>
    </row>
    <row r="20" spans="1:12" ht="40.5" customHeight="1" thickBot="1" thickTop="1">
      <c r="A20" s="1"/>
      <c r="B20" s="460" t="s">
        <v>316</v>
      </c>
      <c r="C20" s="362" t="s">
        <v>84</v>
      </c>
      <c r="D20" s="490">
        <v>4</v>
      </c>
      <c r="E20" s="278">
        <f>(D20*0.25)*F20</f>
        <v>0.1</v>
      </c>
      <c r="F20" s="108">
        <v>0.1</v>
      </c>
      <c r="G20" s="1032"/>
      <c r="H20" s="1033"/>
      <c r="I20" s="1033"/>
      <c r="J20" s="1034"/>
      <c r="K20"/>
      <c r="L20"/>
    </row>
    <row r="21" spans="1:12" ht="34.5" customHeight="1" thickBot="1" thickTop="1">
      <c r="A21" s="1"/>
      <c r="B21" s="463" t="s">
        <v>244</v>
      </c>
      <c r="C21" s="465" t="s">
        <v>245</v>
      </c>
      <c r="D21" s="286"/>
      <c r="E21" s="358">
        <f>SUM(E22:E25)</f>
        <v>0.2</v>
      </c>
      <c r="F21" s="358">
        <f>SUM(F22:F25)</f>
        <v>0.2</v>
      </c>
      <c r="G21" s="1032"/>
      <c r="H21" s="1033"/>
      <c r="I21" s="1033"/>
      <c r="J21" s="1034"/>
      <c r="K21"/>
      <c r="L21"/>
    </row>
    <row r="22" spans="1:12" ht="56.25" customHeight="1" thickBot="1" thickTop="1">
      <c r="A22" s="1"/>
      <c r="B22" s="460" t="s">
        <v>312</v>
      </c>
      <c r="C22" s="345" t="s">
        <v>85</v>
      </c>
      <c r="D22" s="490">
        <v>4</v>
      </c>
      <c r="E22" s="280">
        <f>(D22*0.25)*F22</f>
        <v>0.05</v>
      </c>
      <c r="F22" s="97">
        <v>0.05</v>
      </c>
      <c r="G22" s="1032"/>
      <c r="H22" s="1033"/>
      <c r="I22" s="1033"/>
      <c r="J22" s="1034"/>
      <c r="K22"/>
      <c r="L22"/>
    </row>
    <row r="23" spans="1:12" ht="97.5" customHeight="1" thickBot="1" thickTop="1">
      <c r="A23"/>
      <c r="B23" s="459" t="s">
        <v>313</v>
      </c>
      <c r="C23" s="349" t="s">
        <v>233</v>
      </c>
      <c r="D23" s="490">
        <v>4</v>
      </c>
      <c r="E23" s="260">
        <f>(D23*0.25)*F23</f>
        <v>0.1</v>
      </c>
      <c r="F23" s="98">
        <v>0.1</v>
      </c>
      <c r="G23" s="1032"/>
      <c r="H23" s="1033"/>
      <c r="I23" s="1033"/>
      <c r="J23" s="1034"/>
      <c r="K23"/>
      <c r="L23"/>
    </row>
    <row r="24" spans="1:12" ht="96" customHeight="1" thickBot="1" thickTop="1">
      <c r="A24"/>
      <c r="B24" s="459" t="s">
        <v>314</v>
      </c>
      <c r="C24" s="349" t="s">
        <v>86</v>
      </c>
      <c r="D24" s="490">
        <v>4</v>
      </c>
      <c r="E24" s="260">
        <f>(D24*0.25)*F24</f>
        <v>0.025</v>
      </c>
      <c r="F24" s="98">
        <v>0.025</v>
      </c>
      <c r="G24" s="1032"/>
      <c r="H24" s="1033"/>
      <c r="I24" s="1033"/>
      <c r="J24" s="1034"/>
      <c r="K24"/>
      <c r="L24"/>
    </row>
    <row r="25" spans="1:12" ht="42" customHeight="1" thickBot="1" thickTop="1">
      <c r="A25"/>
      <c r="B25" s="460" t="s">
        <v>315</v>
      </c>
      <c r="C25" s="361" t="s">
        <v>87</v>
      </c>
      <c r="D25" s="490">
        <v>4</v>
      </c>
      <c r="E25" s="261">
        <f>(D25*0.25)*F25</f>
        <v>0.025</v>
      </c>
      <c r="F25" s="258">
        <v>0.025</v>
      </c>
      <c r="G25" s="1035"/>
      <c r="H25" s="1036"/>
      <c r="I25" s="1036"/>
      <c r="J25" s="1037"/>
      <c r="K25"/>
      <c r="L25" s="301"/>
    </row>
    <row r="26" ht="12" customHeight="1" thickTop="1"/>
    <row r="41" spans="2:5" ht="12" customHeight="1" hidden="1">
      <c r="B41" s="4">
        <v>1</v>
      </c>
      <c r="C41" s="4">
        <v>2</v>
      </c>
      <c r="D41" s="249">
        <v>3</v>
      </c>
      <c r="E41" s="4">
        <v>4</v>
      </c>
    </row>
  </sheetData>
  <sheetProtection/>
  <mergeCells count="15">
    <mergeCell ref="L12:S12"/>
    <mergeCell ref="B1:F1"/>
    <mergeCell ref="G1:J1"/>
    <mergeCell ref="H2:I2"/>
    <mergeCell ref="B3:D3"/>
    <mergeCell ref="E3:F3"/>
    <mergeCell ref="G3:J3"/>
    <mergeCell ref="G7:J13"/>
    <mergeCell ref="G14:J14"/>
    <mergeCell ref="G6:J6"/>
    <mergeCell ref="G15:J25"/>
    <mergeCell ref="B4:D4"/>
    <mergeCell ref="E4:F4"/>
    <mergeCell ref="G4:J4"/>
    <mergeCell ref="G5:J5"/>
  </mergeCells>
  <dataValidations count="2">
    <dataValidation type="list" allowBlank="1" showInputMessage="1" showErrorMessage="1" errorTitle="Error" error="La calificación es de 1 a 4" sqref="D12:D13 D8:D10 D16:D20 D22 D24:D25">
      <formula1>$B$41:$E$41</formula1>
    </dataValidation>
    <dataValidation type="list" allowBlank="1" showInputMessage="1" showErrorMessage="1" errorTitle="Error" error="La calificación es de 1 a 4" sqref="D23">
      <formula1>$B$55:$E$55</formula1>
    </dataValidation>
  </dataValidations>
  <printOptions horizontalCentered="1" verticalCentered="1"/>
  <pageMargins left="0.33" right="0.45" top="0.42" bottom="0.4724409448818898" header="0.28" footer="0.4724409448818898"/>
  <pageSetup horizontalDpi="300" verticalDpi="300" orientation="portrait" scale="80" r:id="rId1"/>
</worksheet>
</file>

<file path=xl/worksheets/sheet15.xml><?xml version="1.0" encoding="utf-8"?>
<worksheet xmlns="http://schemas.openxmlformats.org/spreadsheetml/2006/main" xmlns:r="http://schemas.openxmlformats.org/officeDocument/2006/relationships">
  <dimension ref="A1:M46"/>
  <sheetViews>
    <sheetView zoomScalePageLayoutView="0" workbookViewId="0" topLeftCell="A1">
      <selection activeCell="D10" sqref="D10"/>
    </sheetView>
  </sheetViews>
  <sheetFormatPr defaultColWidth="11.421875" defaultRowHeight="12" customHeight="1"/>
  <cols>
    <col min="1" max="1" width="0.9921875" style="11" customWidth="1"/>
    <col min="2" max="2" width="9.7109375" style="4" customWidth="1"/>
    <col min="3" max="3" width="67.140625" style="4" customWidth="1"/>
    <col min="4" max="4" width="10.28125" style="249" customWidth="1"/>
    <col min="5" max="5" width="10.57421875" style="271" customWidth="1"/>
    <col min="6" max="6" width="10.421875" style="271" customWidth="1"/>
    <col min="7" max="7" width="3.57421875" style="4" customWidth="1"/>
    <col min="8" max="8" width="3.7109375" style="4" customWidth="1"/>
    <col min="9" max="9" width="3.7109375" style="12" customWidth="1"/>
    <col min="10" max="10" width="3.2812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245"/>
      <c r="F2" s="245"/>
      <c r="G2" s="36"/>
      <c r="H2" s="651">
        <v>9</v>
      </c>
      <c r="I2" s="652"/>
      <c r="J2" s="168"/>
      <c r="K2" s="15"/>
    </row>
    <row r="3" spans="1:11" ht="23.25" customHeight="1" thickBot="1">
      <c r="A3" s="14"/>
      <c r="B3" s="667" t="s">
        <v>355</v>
      </c>
      <c r="C3" s="636"/>
      <c r="D3" s="684"/>
      <c r="E3" s="599" t="s">
        <v>353</v>
      </c>
      <c r="F3" s="601"/>
      <c r="G3" s="658" t="s">
        <v>266</v>
      </c>
      <c r="H3" s="659"/>
      <c r="I3" s="659"/>
      <c r="J3" s="660"/>
      <c r="K3" s="15"/>
    </row>
    <row r="4" spans="1:11" ht="16.5" customHeight="1" thickBot="1">
      <c r="A4" s="14"/>
      <c r="B4" s="670">
        <f>'Portada Pag 1'!A11</f>
        <v>0</v>
      </c>
      <c r="C4" s="671"/>
      <c r="D4" s="672"/>
      <c r="E4" s="632">
        <f>'Portada Pag 1'!R11</f>
        <v>0</v>
      </c>
      <c r="F4" s="634"/>
      <c r="G4" s="629">
        <f>'Portada Pag 1'!V11</f>
        <v>0</v>
      </c>
      <c r="H4" s="630"/>
      <c r="I4" s="630"/>
      <c r="J4" s="631"/>
      <c r="K4" s="15"/>
    </row>
    <row r="5" spans="1:13" ht="29.25" customHeight="1" thickBot="1" thickTop="1">
      <c r="A5" s="14"/>
      <c r="B5" s="455" t="s">
        <v>308</v>
      </c>
      <c r="C5" s="290" t="s">
        <v>309</v>
      </c>
      <c r="D5" s="291" t="s">
        <v>317</v>
      </c>
      <c r="E5" s="291" t="s">
        <v>319</v>
      </c>
      <c r="F5" s="291" t="s">
        <v>318</v>
      </c>
      <c r="G5" s="928"/>
      <c r="H5" s="929"/>
      <c r="I5" s="929"/>
      <c r="J5" s="930"/>
      <c r="K5" s="15"/>
      <c r="M5" s="17"/>
    </row>
    <row r="6" spans="1:13" ht="24.75" customHeight="1" thickBot="1" thickTop="1">
      <c r="A6" s="14"/>
      <c r="B6" s="436" t="s">
        <v>242</v>
      </c>
      <c r="C6" s="467" t="s">
        <v>293</v>
      </c>
      <c r="D6" s="1039"/>
      <c r="E6" s="1040"/>
      <c r="F6" s="1040"/>
      <c r="G6" s="1040"/>
      <c r="H6" s="1040"/>
      <c r="I6" s="1040"/>
      <c r="J6" s="1041"/>
      <c r="K6" s="15"/>
      <c r="M6" s="17"/>
    </row>
    <row r="7" spans="1:11" ht="27" customHeight="1" thickBot="1" thickTop="1">
      <c r="A7" s="14"/>
      <c r="B7" s="463" t="s">
        <v>256</v>
      </c>
      <c r="C7" s="465" t="s">
        <v>88</v>
      </c>
      <c r="D7" s="286"/>
      <c r="E7" s="104">
        <f>SUM(E8:E13)</f>
        <v>0.39999999999999997</v>
      </c>
      <c r="F7" s="103">
        <f>SUM(F8:F13)</f>
        <v>0.39999999999999997</v>
      </c>
      <c r="G7" s="1032"/>
      <c r="H7" s="1033"/>
      <c r="I7" s="1033"/>
      <c r="J7" s="1034"/>
      <c r="K7" s="15"/>
    </row>
    <row r="8" spans="1:11" ht="67.5" customHeight="1" thickBot="1" thickTop="1">
      <c r="A8" s="14"/>
      <c r="B8" s="459" t="s">
        <v>312</v>
      </c>
      <c r="C8" s="348" t="s">
        <v>90</v>
      </c>
      <c r="D8" s="490">
        <v>4</v>
      </c>
      <c r="E8" s="280">
        <f aca="true" t="shared" si="0" ref="E8:E13">(D8*0.25)*F8</f>
        <v>0.15</v>
      </c>
      <c r="F8" s="97">
        <v>0.15</v>
      </c>
      <c r="G8" s="1032"/>
      <c r="H8" s="1033"/>
      <c r="I8" s="1033"/>
      <c r="J8" s="1034"/>
      <c r="K8" s="15"/>
    </row>
    <row r="9" spans="1:11" ht="42.75" customHeight="1" thickBot="1" thickTop="1">
      <c r="A9" s="14"/>
      <c r="B9" s="459" t="s">
        <v>313</v>
      </c>
      <c r="C9" s="345" t="s">
        <v>89</v>
      </c>
      <c r="D9" s="490">
        <v>4</v>
      </c>
      <c r="E9" s="280">
        <f t="shared" si="0"/>
        <v>0.05</v>
      </c>
      <c r="F9" s="97">
        <v>0.05</v>
      </c>
      <c r="G9" s="1032"/>
      <c r="H9" s="1033"/>
      <c r="I9" s="1033"/>
      <c r="J9" s="1034"/>
      <c r="K9" s="15"/>
    </row>
    <row r="10" spans="1:11" ht="55.5" customHeight="1" thickBot="1" thickTop="1">
      <c r="A10" s="14"/>
      <c r="B10" s="459" t="s">
        <v>314</v>
      </c>
      <c r="C10" s="345" t="s">
        <v>91</v>
      </c>
      <c r="D10" s="490">
        <v>4</v>
      </c>
      <c r="E10" s="280">
        <f t="shared" si="0"/>
        <v>0.05</v>
      </c>
      <c r="F10" s="97">
        <v>0.05</v>
      </c>
      <c r="G10" s="1032"/>
      <c r="H10" s="1033"/>
      <c r="I10" s="1033"/>
      <c r="J10" s="1034"/>
      <c r="K10" s="15"/>
    </row>
    <row r="11" spans="1:11" ht="41.25" customHeight="1" thickBot="1" thickTop="1">
      <c r="A11" s="14"/>
      <c r="B11" s="459" t="s">
        <v>315</v>
      </c>
      <c r="C11" s="345" t="s">
        <v>92</v>
      </c>
      <c r="D11" s="490">
        <v>4</v>
      </c>
      <c r="E11" s="280">
        <f t="shared" si="0"/>
        <v>0.05</v>
      </c>
      <c r="F11" s="97">
        <v>0.05</v>
      </c>
      <c r="G11" s="1032"/>
      <c r="H11" s="1033"/>
      <c r="I11" s="1033"/>
      <c r="J11" s="1034"/>
      <c r="K11" s="15"/>
    </row>
    <row r="12" spans="1:11" ht="26.25" customHeight="1" thickBot="1" thickTop="1">
      <c r="A12" s="14"/>
      <c r="B12" s="459" t="s">
        <v>316</v>
      </c>
      <c r="C12" s="349" t="s">
        <v>234</v>
      </c>
      <c r="D12" s="490">
        <v>4</v>
      </c>
      <c r="E12" s="260">
        <f t="shared" si="0"/>
        <v>0.05</v>
      </c>
      <c r="F12" s="98">
        <v>0.05</v>
      </c>
      <c r="G12" s="1032"/>
      <c r="H12" s="1033"/>
      <c r="I12" s="1033"/>
      <c r="J12" s="1034"/>
      <c r="K12" s="15"/>
    </row>
    <row r="13" spans="1:11" ht="48" customHeight="1" thickBot="1" thickTop="1">
      <c r="A13" s="14"/>
      <c r="B13" s="459" t="s">
        <v>282</v>
      </c>
      <c r="C13" s="361" t="s">
        <v>93</v>
      </c>
      <c r="D13" s="490">
        <v>4</v>
      </c>
      <c r="E13" s="261">
        <f t="shared" si="0"/>
        <v>0.05</v>
      </c>
      <c r="F13" s="258">
        <v>0.05</v>
      </c>
      <c r="G13" s="1035"/>
      <c r="H13" s="1036"/>
      <c r="I13" s="1036"/>
      <c r="J13" s="1037"/>
      <c r="K13" s="15"/>
    </row>
    <row r="14" spans="1:11" ht="37.5" customHeight="1" thickBot="1" thickTop="1">
      <c r="A14" s="14"/>
      <c r="B14" s="436" t="s">
        <v>257</v>
      </c>
      <c r="C14" s="468" t="s">
        <v>294</v>
      </c>
      <c r="D14" s="285"/>
      <c r="E14" s="244">
        <f>E15+Pag12!E6</f>
        <v>0.9999999999999999</v>
      </c>
      <c r="F14" s="244">
        <f>F15+Pag12!F6</f>
        <v>0.9999999999999999</v>
      </c>
      <c r="G14" s="949">
        <f>E14*0.1</f>
        <v>0.09999999999999999</v>
      </c>
      <c r="H14" s="950"/>
      <c r="I14" s="950"/>
      <c r="J14" s="951"/>
      <c r="K14" s="15"/>
    </row>
    <row r="15" spans="1:11" ht="37.5" customHeight="1" thickBot="1" thickTop="1">
      <c r="A15" s="14"/>
      <c r="B15" s="463" t="s">
        <v>258</v>
      </c>
      <c r="C15" s="465" t="s">
        <v>94</v>
      </c>
      <c r="D15" s="286"/>
      <c r="E15" s="244">
        <f>SUM(E16:E22)</f>
        <v>0.49999999999999994</v>
      </c>
      <c r="F15" s="103">
        <f>SUM(F16:F22)</f>
        <v>0.49999999999999994</v>
      </c>
      <c r="G15" s="1029"/>
      <c r="H15" s="1030"/>
      <c r="I15" s="1030"/>
      <c r="J15" s="1031"/>
      <c r="K15" s="15"/>
    </row>
    <row r="16" spans="1:11" ht="54.75" customHeight="1" thickBot="1" thickTop="1">
      <c r="A16" s="14"/>
      <c r="B16" s="459" t="s">
        <v>312</v>
      </c>
      <c r="C16" s="469" t="s">
        <v>95</v>
      </c>
      <c r="D16" s="490">
        <v>4</v>
      </c>
      <c r="E16" s="276">
        <f aca="true" t="shared" si="1" ref="E16:E22">(D16*0.25)*F16</f>
        <v>0.1</v>
      </c>
      <c r="F16" s="102">
        <v>0.1</v>
      </c>
      <c r="G16" s="1032"/>
      <c r="H16" s="1033"/>
      <c r="I16" s="1033"/>
      <c r="J16" s="1034"/>
      <c r="K16" s="15"/>
    </row>
    <row r="17" spans="1:11" ht="70.5" customHeight="1" thickBot="1" thickTop="1">
      <c r="A17" s="14"/>
      <c r="B17" s="459" t="s">
        <v>313</v>
      </c>
      <c r="C17" s="349" t="s">
        <v>96</v>
      </c>
      <c r="D17" s="490">
        <v>4</v>
      </c>
      <c r="E17" s="276">
        <f t="shared" si="1"/>
        <v>0.1</v>
      </c>
      <c r="F17" s="102">
        <v>0.1</v>
      </c>
      <c r="G17" s="1032"/>
      <c r="H17" s="1033"/>
      <c r="I17" s="1033"/>
      <c r="J17" s="1034"/>
      <c r="K17" s="15"/>
    </row>
    <row r="18" spans="1:11" ht="45" customHeight="1" thickBot="1" thickTop="1">
      <c r="A18" s="14"/>
      <c r="B18" s="459" t="s">
        <v>314</v>
      </c>
      <c r="C18" s="349" t="s">
        <v>97</v>
      </c>
      <c r="D18" s="490">
        <v>4</v>
      </c>
      <c r="E18" s="276">
        <f t="shared" si="1"/>
        <v>0.05</v>
      </c>
      <c r="F18" s="102">
        <v>0.05</v>
      </c>
      <c r="G18" s="1032"/>
      <c r="H18" s="1033"/>
      <c r="I18" s="1033"/>
      <c r="J18" s="1034"/>
      <c r="K18" s="15"/>
    </row>
    <row r="19" spans="1:12" ht="69.75" customHeight="1" thickBot="1" thickTop="1">
      <c r="A19" s="14"/>
      <c r="B19" s="459" t="s">
        <v>315</v>
      </c>
      <c r="C19" s="349" t="s">
        <v>98</v>
      </c>
      <c r="D19" s="490">
        <v>4</v>
      </c>
      <c r="E19" s="276">
        <f t="shared" si="1"/>
        <v>0.1</v>
      </c>
      <c r="F19" s="102">
        <v>0.1</v>
      </c>
      <c r="G19" s="1032"/>
      <c r="H19" s="1033"/>
      <c r="I19" s="1033"/>
      <c r="J19" s="1034"/>
      <c r="K19"/>
      <c r="L19"/>
    </row>
    <row r="20" spans="1:12" ht="56.25" customHeight="1" thickBot="1" thickTop="1">
      <c r="A20" s="14"/>
      <c r="B20" s="459" t="s">
        <v>316</v>
      </c>
      <c r="C20" s="349" t="s">
        <v>99</v>
      </c>
      <c r="D20" s="490">
        <v>4</v>
      </c>
      <c r="E20" s="276">
        <f t="shared" si="1"/>
        <v>0.05</v>
      </c>
      <c r="F20" s="102">
        <v>0.05</v>
      </c>
      <c r="G20" s="1032"/>
      <c r="H20" s="1033"/>
      <c r="I20" s="1033"/>
      <c r="J20" s="1034"/>
      <c r="K20"/>
      <c r="L20"/>
    </row>
    <row r="21" spans="1:12" ht="70.5" customHeight="1" thickBot="1" thickTop="1">
      <c r="A21" s="14"/>
      <c r="B21" s="460" t="s">
        <v>282</v>
      </c>
      <c r="C21" s="349" t="s">
        <v>100</v>
      </c>
      <c r="D21" s="490">
        <v>4</v>
      </c>
      <c r="E21" s="276">
        <f t="shared" si="1"/>
        <v>0.05</v>
      </c>
      <c r="F21" s="102">
        <v>0.05</v>
      </c>
      <c r="G21" s="1032"/>
      <c r="H21" s="1033"/>
      <c r="I21" s="1033"/>
      <c r="J21" s="1034"/>
      <c r="K21"/>
      <c r="L21"/>
    </row>
    <row r="22" spans="1:12" ht="44.25" customHeight="1" thickBot="1" thickTop="1">
      <c r="A22" s="14"/>
      <c r="B22" s="459" t="s">
        <v>259</v>
      </c>
      <c r="C22" s="361" t="s">
        <v>101</v>
      </c>
      <c r="D22" s="490">
        <v>4</v>
      </c>
      <c r="E22" s="359">
        <f t="shared" si="1"/>
        <v>0.05</v>
      </c>
      <c r="F22" s="360">
        <v>0.05</v>
      </c>
      <c r="G22" s="1035"/>
      <c r="H22" s="1036"/>
      <c r="I22" s="1036"/>
      <c r="J22" s="1037"/>
      <c r="K22"/>
      <c r="L22"/>
    </row>
    <row r="23" spans="1:12" ht="37.5" customHeight="1" thickTop="1">
      <c r="A23" s="14"/>
      <c r="K23"/>
      <c r="L23"/>
    </row>
    <row r="24" spans="1:12" ht="30" customHeight="1">
      <c r="A24" s="1"/>
      <c r="K24"/>
      <c r="L24"/>
    </row>
    <row r="25" spans="1:12" ht="42" customHeight="1">
      <c r="A25" s="1"/>
      <c r="K25"/>
      <c r="L25"/>
    </row>
    <row r="26" spans="1:12" ht="44.25" customHeight="1">
      <c r="A26" s="1"/>
      <c r="K26"/>
      <c r="L26"/>
    </row>
    <row r="27" spans="1:12" ht="36.75" customHeight="1">
      <c r="A27" s="1"/>
      <c r="K27"/>
      <c r="L27"/>
    </row>
    <row r="28" spans="1:12" ht="36.75" customHeight="1">
      <c r="A28"/>
      <c r="K28"/>
      <c r="L28"/>
    </row>
    <row r="29" spans="1:12" ht="45.75" customHeight="1">
      <c r="A29"/>
      <c r="K29"/>
      <c r="L29"/>
    </row>
    <row r="30" spans="1:11" ht="41.25" customHeight="1">
      <c r="A30"/>
      <c r="K30"/>
    </row>
    <row r="31" spans="2:10" ht="12" customHeight="1">
      <c r="B31"/>
      <c r="C31"/>
      <c r="E31" s="265"/>
      <c r="F31" s="265"/>
      <c r="G31"/>
      <c r="H31"/>
      <c r="I31"/>
      <c r="J31"/>
    </row>
    <row r="32" spans="2:10" ht="12" customHeight="1">
      <c r="B32"/>
      <c r="C32"/>
      <c r="E32" s="265"/>
      <c r="F32" s="265"/>
      <c r="G32"/>
      <c r="H32"/>
      <c r="I32"/>
      <c r="J32"/>
    </row>
    <row r="46" spans="2:5" ht="12" customHeight="1" hidden="1">
      <c r="B46" s="4">
        <v>1</v>
      </c>
      <c r="C46" s="4">
        <v>2</v>
      </c>
      <c r="D46" s="249">
        <v>3</v>
      </c>
      <c r="E46" s="271">
        <v>4</v>
      </c>
    </row>
  </sheetData>
  <sheetProtection/>
  <mergeCells count="14">
    <mergeCell ref="G14:J14"/>
    <mergeCell ref="G3:J3"/>
    <mergeCell ref="G4:J4"/>
    <mergeCell ref="E3:F3"/>
    <mergeCell ref="G15:J22"/>
    <mergeCell ref="B4:D4"/>
    <mergeCell ref="G7:J13"/>
    <mergeCell ref="G1:J1"/>
    <mergeCell ref="H2:I2"/>
    <mergeCell ref="B1:F1"/>
    <mergeCell ref="E4:F4"/>
    <mergeCell ref="G5:J5"/>
    <mergeCell ref="D6:J6"/>
    <mergeCell ref="B3:D3"/>
  </mergeCells>
  <dataValidations count="1">
    <dataValidation type="list" allowBlank="1" showInputMessage="1" showErrorMessage="1" errorTitle="Error" error="La calificación es de 1 a 4" sqref="D8:D13 D16:D22">
      <formula1>$B$46:$E$46</formula1>
    </dataValidation>
  </dataValidations>
  <printOptions horizontalCentered="1"/>
  <pageMargins left="0.38" right="0.48" top="0.52" bottom="0.4724409448818898" header="0.32" footer="0.4724409448818898"/>
  <pageSetup horizontalDpi="300" verticalDpi="300" orientation="portrait" scale="80" r:id="rId1"/>
</worksheet>
</file>

<file path=xl/worksheets/sheet16.xml><?xml version="1.0" encoding="utf-8"?>
<worksheet xmlns="http://schemas.openxmlformats.org/spreadsheetml/2006/main" xmlns:r="http://schemas.openxmlformats.org/officeDocument/2006/relationships">
  <sheetPr>
    <pageSetUpPr fitToPage="1"/>
  </sheetPr>
  <dimension ref="A1:Q61"/>
  <sheetViews>
    <sheetView zoomScalePageLayoutView="0" workbookViewId="0" topLeftCell="A1">
      <selection activeCell="N9" sqref="N9"/>
    </sheetView>
  </sheetViews>
  <sheetFormatPr defaultColWidth="11.421875" defaultRowHeight="12" customHeight="1"/>
  <cols>
    <col min="1" max="1" width="0.9921875" style="11" customWidth="1"/>
    <col min="2" max="2" width="9.140625" style="4" customWidth="1"/>
    <col min="3" max="3" width="68.00390625" style="4" customWidth="1"/>
    <col min="4" max="4" width="10.28125" style="249" customWidth="1"/>
    <col min="5" max="5" width="10.57421875" style="4" customWidth="1"/>
    <col min="6" max="6" width="9.421875" style="4" customWidth="1"/>
    <col min="7" max="7" width="3.57421875" style="4" customWidth="1"/>
    <col min="8" max="8" width="3.7109375" style="4" customWidth="1"/>
    <col min="9" max="9" width="3.7109375" style="12" customWidth="1"/>
    <col min="10" max="10" width="2.7109375" style="4" customWidth="1"/>
    <col min="11" max="11" width="1.7109375" style="4" customWidth="1"/>
    <col min="12" max="16384" width="11.421875" style="4" customWidth="1"/>
  </cols>
  <sheetData>
    <row r="1" spans="1:17" s="76" customFormat="1" ht="19.5" customHeight="1" thickBot="1" thickTop="1">
      <c r="A1" s="28"/>
      <c r="B1" s="1022" t="s">
        <v>187</v>
      </c>
      <c r="C1" s="1023"/>
      <c r="D1" s="1023"/>
      <c r="E1" s="1023"/>
      <c r="F1" s="1024"/>
      <c r="G1" s="917" t="s">
        <v>354</v>
      </c>
      <c r="H1" s="918"/>
      <c r="I1" s="918"/>
      <c r="J1" s="919"/>
      <c r="K1" s="31"/>
      <c r="L1" s="498"/>
      <c r="M1" s="498"/>
      <c r="N1" s="498"/>
      <c r="O1" s="498"/>
      <c r="P1" s="498"/>
      <c r="Q1" s="498"/>
    </row>
    <row r="2" spans="1:17" ht="19.5" customHeight="1" thickBot="1">
      <c r="A2" s="14"/>
      <c r="B2" s="182"/>
      <c r="C2" s="1"/>
      <c r="D2" s="248"/>
      <c r="E2" s="15"/>
      <c r="F2" s="15"/>
      <c r="G2" s="36"/>
      <c r="H2" s="651">
        <v>10</v>
      </c>
      <c r="I2" s="652"/>
      <c r="J2" s="168"/>
      <c r="K2" s="15"/>
      <c r="L2" s="496"/>
      <c r="M2" s="496"/>
      <c r="N2" s="496"/>
      <c r="O2" s="496"/>
      <c r="P2" s="496"/>
      <c r="Q2" s="496"/>
    </row>
    <row r="3" spans="1:17" ht="23.25" customHeight="1" thickBot="1">
      <c r="A3" s="14"/>
      <c r="B3" s="667" t="s">
        <v>355</v>
      </c>
      <c r="C3" s="636"/>
      <c r="D3" s="684"/>
      <c r="E3" s="599" t="s">
        <v>353</v>
      </c>
      <c r="F3" s="601"/>
      <c r="G3" s="658" t="s">
        <v>266</v>
      </c>
      <c r="H3" s="659"/>
      <c r="I3" s="659"/>
      <c r="J3" s="660"/>
      <c r="K3" s="15"/>
      <c r="L3" s="496"/>
      <c r="M3" s="496"/>
      <c r="N3" s="496"/>
      <c r="O3" s="496"/>
      <c r="P3" s="496"/>
      <c r="Q3" s="496"/>
    </row>
    <row r="4" spans="1:17" ht="16.5" customHeight="1" thickBot="1">
      <c r="A4" s="14"/>
      <c r="B4" s="670">
        <f>'Portada Pag 1'!A11</f>
        <v>0</v>
      </c>
      <c r="C4" s="671"/>
      <c r="D4" s="672"/>
      <c r="E4" s="632">
        <f>'Portada Pag 1'!R11</f>
        <v>0</v>
      </c>
      <c r="F4" s="634"/>
      <c r="G4" s="629">
        <f>'Portada Pag 1'!V11</f>
        <v>0</v>
      </c>
      <c r="H4" s="630"/>
      <c r="I4" s="630"/>
      <c r="J4" s="631"/>
      <c r="K4" s="15"/>
      <c r="L4" s="496"/>
      <c r="M4" s="496"/>
      <c r="N4" s="496"/>
      <c r="O4" s="496"/>
      <c r="P4" s="496"/>
      <c r="Q4" s="496"/>
    </row>
    <row r="5" spans="1:17" ht="25.5" customHeight="1" thickBot="1" thickTop="1">
      <c r="A5" s="14"/>
      <c r="B5" s="455" t="s">
        <v>308</v>
      </c>
      <c r="C5" s="290" t="s">
        <v>309</v>
      </c>
      <c r="D5" s="291" t="s">
        <v>317</v>
      </c>
      <c r="E5" s="291" t="s">
        <v>319</v>
      </c>
      <c r="F5" s="291" t="s">
        <v>318</v>
      </c>
      <c r="G5" s="928"/>
      <c r="H5" s="929"/>
      <c r="I5" s="929"/>
      <c r="J5" s="930"/>
      <c r="K5" s="15"/>
      <c r="L5" s="496"/>
      <c r="M5" s="497"/>
      <c r="N5" s="496"/>
      <c r="O5" s="496"/>
      <c r="P5" s="496"/>
      <c r="Q5" s="496"/>
    </row>
    <row r="6" spans="1:17" ht="36.75" customHeight="1" thickBot="1" thickTop="1">
      <c r="A6" s="14"/>
      <c r="B6" s="463" t="s">
        <v>103</v>
      </c>
      <c r="C6" s="465" t="s">
        <v>102</v>
      </c>
      <c r="D6" s="286"/>
      <c r="E6" s="244">
        <f>SUM(E7:E13)</f>
        <v>0.49999999999999994</v>
      </c>
      <c r="F6" s="103">
        <f>SUM(F7:F13)</f>
        <v>0.49999999999999994</v>
      </c>
      <c r="G6" s="1029"/>
      <c r="H6" s="1030"/>
      <c r="I6" s="1030"/>
      <c r="J6" s="1031"/>
      <c r="K6" s="15"/>
      <c r="L6" s="496"/>
      <c r="M6" s="497"/>
      <c r="N6" s="496"/>
      <c r="O6" s="496"/>
      <c r="P6" s="496"/>
      <c r="Q6" s="496"/>
    </row>
    <row r="7" spans="1:17" ht="27.75" customHeight="1" thickBot="1" thickTop="1">
      <c r="A7" s="14"/>
      <c r="B7" s="459" t="s">
        <v>312</v>
      </c>
      <c r="C7" s="349" t="s">
        <v>104</v>
      </c>
      <c r="D7" s="486">
        <v>4</v>
      </c>
      <c r="E7" s="276">
        <f aca="true" t="shared" si="0" ref="E7:E13">(D7*0.25)*F7</f>
        <v>0.1</v>
      </c>
      <c r="F7" s="102">
        <v>0.1</v>
      </c>
      <c r="G7" s="1032"/>
      <c r="H7" s="1033"/>
      <c r="I7" s="1033"/>
      <c r="J7" s="1034"/>
      <c r="K7" s="15"/>
      <c r="L7" s="496"/>
      <c r="M7" s="497"/>
      <c r="N7" s="496"/>
      <c r="O7" s="496"/>
      <c r="P7" s="496"/>
      <c r="Q7" s="496"/>
    </row>
    <row r="8" spans="1:17" ht="46.5" customHeight="1" thickBot="1" thickTop="1">
      <c r="A8" s="14"/>
      <c r="B8" s="460" t="s">
        <v>313</v>
      </c>
      <c r="C8" s="349" t="s">
        <v>105</v>
      </c>
      <c r="D8" s="486">
        <v>4</v>
      </c>
      <c r="E8" s="276">
        <f t="shared" si="0"/>
        <v>0.05</v>
      </c>
      <c r="F8" s="102">
        <v>0.05</v>
      </c>
      <c r="G8" s="1032"/>
      <c r="H8" s="1033"/>
      <c r="I8" s="1033"/>
      <c r="J8" s="1034"/>
      <c r="K8" s="15"/>
      <c r="L8" s="500"/>
      <c r="M8" s="497"/>
      <c r="N8" s="496"/>
      <c r="O8" s="496"/>
      <c r="P8" s="496"/>
      <c r="Q8" s="496"/>
    </row>
    <row r="9" spans="1:17" ht="43.5" customHeight="1" thickBot="1" thickTop="1">
      <c r="A9" s="14"/>
      <c r="B9" s="459" t="s">
        <v>314</v>
      </c>
      <c r="C9" s="349" t="s">
        <v>106</v>
      </c>
      <c r="D9" s="486">
        <v>4</v>
      </c>
      <c r="E9" s="276">
        <f t="shared" si="0"/>
        <v>0.1</v>
      </c>
      <c r="F9" s="102">
        <v>0.1</v>
      </c>
      <c r="G9" s="1032"/>
      <c r="H9" s="1033"/>
      <c r="I9" s="1033"/>
      <c r="J9" s="1034"/>
      <c r="K9" s="15"/>
      <c r="L9" s="496"/>
      <c r="M9" s="496"/>
      <c r="N9" s="496"/>
      <c r="O9" s="496"/>
      <c r="P9" s="496"/>
      <c r="Q9" s="496"/>
    </row>
    <row r="10" spans="1:17" ht="30" customHeight="1" thickBot="1" thickTop="1">
      <c r="A10" s="14"/>
      <c r="B10" s="459" t="s">
        <v>315</v>
      </c>
      <c r="C10" s="349" t="s">
        <v>107</v>
      </c>
      <c r="D10" s="486">
        <v>4</v>
      </c>
      <c r="E10" s="276">
        <f t="shared" si="0"/>
        <v>0.1</v>
      </c>
      <c r="F10" s="102">
        <v>0.1</v>
      </c>
      <c r="G10" s="1032"/>
      <c r="H10" s="1033"/>
      <c r="I10" s="1033"/>
      <c r="J10" s="1034"/>
      <c r="K10" s="15"/>
      <c r="L10" s="496"/>
      <c r="M10" s="496"/>
      <c r="N10" s="496"/>
      <c r="O10" s="496"/>
      <c r="P10" s="496"/>
      <c r="Q10" s="496"/>
    </row>
    <row r="11" spans="1:17" ht="33.75" customHeight="1" thickBot="1" thickTop="1">
      <c r="A11" s="14"/>
      <c r="B11" s="459" t="s">
        <v>316</v>
      </c>
      <c r="C11" s="349" t="s">
        <v>108</v>
      </c>
      <c r="D11" s="486">
        <v>4</v>
      </c>
      <c r="E11" s="276">
        <f t="shared" si="0"/>
        <v>0.05</v>
      </c>
      <c r="F11" s="102">
        <v>0.05</v>
      </c>
      <c r="G11" s="1032"/>
      <c r="H11" s="1033"/>
      <c r="I11" s="1033"/>
      <c r="J11" s="1034"/>
      <c r="K11" s="15"/>
      <c r="L11" s="496"/>
      <c r="M11" s="496"/>
      <c r="N11" s="496"/>
      <c r="O11" s="496"/>
      <c r="P11" s="496"/>
      <c r="Q11" s="496"/>
    </row>
    <row r="12" spans="1:17" ht="45" customHeight="1" thickBot="1" thickTop="1">
      <c r="A12" s="14"/>
      <c r="B12" s="459" t="s">
        <v>282</v>
      </c>
      <c r="C12" s="349" t="s">
        <v>109</v>
      </c>
      <c r="D12" s="486">
        <v>4</v>
      </c>
      <c r="E12" s="276">
        <f t="shared" si="0"/>
        <v>0.05</v>
      </c>
      <c r="F12" s="102">
        <v>0.05</v>
      </c>
      <c r="G12" s="1032"/>
      <c r="H12" s="1033"/>
      <c r="I12" s="1033"/>
      <c r="J12" s="1034"/>
      <c r="K12" s="15"/>
      <c r="L12" s="496"/>
      <c r="M12" s="496"/>
      <c r="N12" s="496"/>
      <c r="O12" s="496"/>
      <c r="P12" s="496"/>
      <c r="Q12" s="496"/>
    </row>
    <row r="13" spans="1:17" ht="45.75" customHeight="1" thickBot="1" thickTop="1">
      <c r="A13" s="14"/>
      <c r="B13" s="459" t="s">
        <v>282</v>
      </c>
      <c r="C13" s="349" t="s">
        <v>110</v>
      </c>
      <c r="D13" s="486">
        <v>4</v>
      </c>
      <c r="E13" s="276">
        <f t="shared" si="0"/>
        <v>0.05</v>
      </c>
      <c r="F13" s="102">
        <v>0.05</v>
      </c>
      <c r="G13" s="1032"/>
      <c r="H13" s="1033"/>
      <c r="I13" s="1033"/>
      <c r="J13" s="1034"/>
      <c r="K13" s="15"/>
      <c r="L13" s="496"/>
      <c r="M13" s="496"/>
      <c r="N13" s="496"/>
      <c r="O13" s="496"/>
      <c r="P13" s="496"/>
      <c r="Q13" s="496"/>
    </row>
    <row r="14" spans="1:17" ht="21.75" customHeight="1" thickBot="1" thickTop="1">
      <c r="A14" s="14"/>
      <c r="B14" s="436" t="s">
        <v>260</v>
      </c>
      <c r="C14" s="467" t="s">
        <v>114</v>
      </c>
      <c r="D14" s="285"/>
      <c r="E14" s="104">
        <f>E15</f>
        <v>1</v>
      </c>
      <c r="F14" s="103">
        <f>F15</f>
        <v>1</v>
      </c>
      <c r="G14" s="949">
        <f>E14*0.05</f>
        <v>0.05</v>
      </c>
      <c r="H14" s="950"/>
      <c r="I14" s="950"/>
      <c r="J14" s="951"/>
      <c r="K14" s="15"/>
      <c r="L14" s="496"/>
      <c r="M14" s="496"/>
      <c r="N14" s="496"/>
      <c r="O14" s="496"/>
      <c r="P14" s="496"/>
      <c r="Q14" s="496"/>
    </row>
    <row r="15" spans="1:17" ht="26.25" customHeight="1" thickBot="1" thickTop="1">
      <c r="A15" s="14"/>
      <c r="B15" s="463" t="s">
        <v>261</v>
      </c>
      <c r="C15" s="465" t="s">
        <v>290</v>
      </c>
      <c r="D15" s="286"/>
      <c r="E15" s="104">
        <f>SUM(E16:E18)</f>
        <v>1</v>
      </c>
      <c r="F15" s="103">
        <f>SUM(F16:F18)</f>
        <v>1</v>
      </c>
      <c r="G15" s="1029"/>
      <c r="H15" s="1030"/>
      <c r="I15" s="1030"/>
      <c r="J15" s="1031"/>
      <c r="K15" s="15"/>
      <c r="L15" s="496"/>
      <c r="M15" s="496"/>
      <c r="N15" s="496"/>
      <c r="O15" s="496"/>
      <c r="P15" s="496"/>
      <c r="Q15" s="496"/>
    </row>
    <row r="16" spans="1:17" ht="26.25" customHeight="1" thickBot="1" thickTop="1">
      <c r="A16" s="14"/>
      <c r="B16" s="459" t="s">
        <v>312</v>
      </c>
      <c r="C16" s="348" t="s">
        <v>111</v>
      </c>
      <c r="D16" s="486">
        <v>4</v>
      </c>
      <c r="E16" s="280">
        <f>(D16*0.25)*F16</f>
        <v>0.35</v>
      </c>
      <c r="F16" s="97">
        <v>0.35</v>
      </c>
      <c r="G16" s="1032"/>
      <c r="H16" s="1033"/>
      <c r="I16" s="1033"/>
      <c r="J16" s="1034"/>
      <c r="K16" s="15"/>
      <c r="L16" s="496"/>
      <c r="M16" s="496"/>
      <c r="N16" s="496"/>
      <c r="O16" s="496"/>
      <c r="P16" s="496"/>
      <c r="Q16" s="496"/>
    </row>
    <row r="17" spans="1:17" ht="41.25" customHeight="1" thickBot="1" thickTop="1">
      <c r="A17" s="14"/>
      <c r="B17" s="459" t="s">
        <v>313</v>
      </c>
      <c r="C17" s="349" t="s">
        <v>112</v>
      </c>
      <c r="D17" s="486">
        <v>4</v>
      </c>
      <c r="E17" s="260">
        <f>(D17*0.25)*F17</f>
        <v>0.35</v>
      </c>
      <c r="F17" s="98">
        <v>0.35</v>
      </c>
      <c r="G17" s="1032"/>
      <c r="H17" s="1033"/>
      <c r="I17" s="1033"/>
      <c r="J17" s="1034"/>
      <c r="K17" s="15"/>
      <c r="L17" s="496"/>
      <c r="M17" s="496"/>
      <c r="N17" s="496"/>
      <c r="O17" s="496"/>
      <c r="P17" s="496"/>
      <c r="Q17" s="496"/>
    </row>
    <row r="18" spans="1:17" ht="39.75" customHeight="1" thickBot="1" thickTop="1">
      <c r="A18" s="14"/>
      <c r="B18" s="460" t="s">
        <v>314</v>
      </c>
      <c r="C18" s="458" t="s">
        <v>113</v>
      </c>
      <c r="D18" s="486">
        <v>4</v>
      </c>
      <c r="E18" s="281">
        <f>(D18*0.25)*F18</f>
        <v>0.3</v>
      </c>
      <c r="F18" s="99">
        <v>0.3</v>
      </c>
      <c r="G18" s="1042"/>
      <c r="H18" s="1043"/>
      <c r="I18" s="1043"/>
      <c r="J18" s="1044"/>
      <c r="K18" s="15"/>
      <c r="L18" s="496"/>
      <c r="M18" s="496"/>
      <c r="N18" s="496"/>
      <c r="O18" s="496"/>
      <c r="P18" s="496"/>
      <c r="Q18" s="496"/>
    </row>
    <row r="19" spans="1:17" ht="23.25" customHeight="1" thickBot="1" thickTop="1">
      <c r="A19" s="14"/>
      <c r="B19" s="436" t="s">
        <v>262</v>
      </c>
      <c r="C19" s="467" t="s">
        <v>115</v>
      </c>
      <c r="D19" s="285"/>
      <c r="E19" s="104">
        <f>E20+Pag13!E7</f>
        <v>1</v>
      </c>
      <c r="F19" s="104">
        <f>F20+Pag13!F7</f>
        <v>1</v>
      </c>
      <c r="G19" s="949">
        <f>E19*0.1</f>
        <v>0.1</v>
      </c>
      <c r="H19" s="950"/>
      <c r="I19" s="950"/>
      <c r="J19" s="951"/>
      <c r="K19" s="15"/>
      <c r="L19" s="496"/>
      <c r="M19" s="496"/>
      <c r="N19" s="496"/>
      <c r="O19" s="496"/>
      <c r="P19" s="496"/>
      <c r="Q19" s="496"/>
    </row>
    <row r="20" spans="1:17" ht="23.25" customHeight="1" thickBot="1" thickTop="1">
      <c r="A20" s="14"/>
      <c r="B20" s="463" t="s">
        <v>137</v>
      </c>
      <c r="C20" s="465" t="s">
        <v>136</v>
      </c>
      <c r="D20" s="286"/>
      <c r="E20" s="103">
        <f>SUM(E21:E30)</f>
        <v>0.6000000000000001</v>
      </c>
      <c r="F20" s="103">
        <f>SUM(F21:F30)</f>
        <v>0.6000000000000001</v>
      </c>
      <c r="G20" s="1004"/>
      <c r="H20" s="1005"/>
      <c r="I20" s="1005"/>
      <c r="J20" s="1006"/>
      <c r="K20" s="15"/>
      <c r="L20" s="496"/>
      <c r="M20" s="496"/>
      <c r="N20" s="496"/>
      <c r="O20" s="496"/>
      <c r="P20" s="496"/>
      <c r="Q20" s="496"/>
    </row>
    <row r="21" spans="1:17" ht="31.5" customHeight="1" thickBot="1" thickTop="1">
      <c r="A21" s="14"/>
      <c r="B21" s="459" t="s">
        <v>119</v>
      </c>
      <c r="C21" s="348" t="s">
        <v>117</v>
      </c>
      <c r="D21" s="499">
        <f>AVERAGE(D22:D30)</f>
        <v>4</v>
      </c>
      <c r="E21" s="280">
        <f aca="true" t="shared" si="1" ref="E21:E26">(D21*0.25)*F21</f>
        <v>0.1</v>
      </c>
      <c r="F21" s="97">
        <v>0.1</v>
      </c>
      <c r="G21" s="1007"/>
      <c r="H21" s="1008"/>
      <c r="I21" s="1008"/>
      <c r="J21" s="1009"/>
      <c r="K21" s="15"/>
      <c r="L21" s="496"/>
      <c r="M21" s="496"/>
      <c r="N21" s="496"/>
      <c r="O21" s="496"/>
      <c r="P21" s="496"/>
      <c r="Q21" s="496"/>
    </row>
    <row r="22" spans="1:17" ht="42" customHeight="1" thickBot="1" thickTop="1">
      <c r="A22" s="14"/>
      <c r="B22" s="459" t="s">
        <v>313</v>
      </c>
      <c r="C22" s="349" t="s">
        <v>116</v>
      </c>
      <c r="D22" s="486">
        <v>4</v>
      </c>
      <c r="E22" s="260">
        <f t="shared" si="1"/>
        <v>0.05</v>
      </c>
      <c r="F22" s="98">
        <v>0.05</v>
      </c>
      <c r="G22" s="1007"/>
      <c r="H22" s="1008"/>
      <c r="I22" s="1008"/>
      <c r="J22" s="1009"/>
      <c r="K22" s="15"/>
      <c r="L22" s="496"/>
      <c r="M22" s="496"/>
      <c r="N22" s="496"/>
      <c r="O22" s="496"/>
      <c r="P22" s="496"/>
      <c r="Q22" s="496"/>
    </row>
    <row r="23" spans="1:17" ht="27.75" customHeight="1" thickBot="1" thickTop="1">
      <c r="A23" s="14"/>
      <c r="B23" s="459" t="s">
        <v>314</v>
      </c>
      <c r="C23" s="349" t="s">
        <v>118</v>
      </c>
      <c r="D23" s="486">
        <v>4</v>
      </c>
      <c r="E23" s="260">
        <f t="shared" si="1"/>
        <v>0.05</v>
      </c>
      <c r="F23" s="98">
        <v>0.05</v>
      </c>
      <c r="G23" s="1007"/>
      <c r="H23" s="1008"/>
      <c r="I23" s="1008"/>
      <c r="J23" s="1009"/>
      <c r="K23" s="15"/>
      <c r="L23" s="496"/>
      <c r="M23" s="496"/>
      <c r="N23" s="496"/>
      <c r="O23" s="496"/>
      <c r="P23" s="496"/>
      <c r="Q23" s="496"/>
    </row>
    <row r="24" spans="1:17" ht="27.75" customHeight="1" thickBot="1" thickTop="1">
      <c r="A24" s="14"/>
      <c r="B24" s="459" t="s">
        <v>315</v>
      </c>
      <c r="C24" s="349" t="s">
        <v>120</v>
      </c>
      <c r="D24" s="486">
        <v>4</v>
      </c>
      <c r="E24" s="260">
        <f t="shared" si="1"/>
        <v>0.05</v>
      </c>
      <c r="F24" s="98">
        <v>0.05</v>
      </c>
      <c r="G24" s="1007"/>
      <c r="H24" s="1008"/>
      <c r="I24" s="1008"/>
      <c r="J24" s="1009"/>
      <c r="K24" s="15"/>
      <c r="L24" s="496"/>
      <c r="M24" s="496"/>
      <c r="N24" s="496"/>
      <c r="O24" s="496"/>
      <c r="P24" s="496"/>
      <c r="Q24" s="496"/>
    </row>
    <row r="25" spans="1:17" ht="27" customHeight="1" thickBot="1" thickTop="1">
      <c r="A25" s="14"/>
      <c r="B25" s="459" t="s">
        <v>316</v>
      </c>
      <c r="C25" s="349" t="s">
        <v>121</v>
      </c>
      <c r="D25" s="486">
        <v>4</v>
      </c>
      <c r="E25" s="260">
        <f t="shared" si="1"/>
        <v>0.05</v>
      </c>
      <c r="F25" s="98">
        <v>0.05</v>
      </c>
      <c r="G25" s="1007"/>
      <c r="H25" s="1008"/>
      <c r="I25" s="1008"/>
      <c r="J25" s="1009"/>
      <c r="K25" s="15"/>
      <c r="L25" s="496"/>
      <c r="M25" s="496"/>
      <c r="N25" s="496"/>
      <c r="O25" s="496"/>
      <c r="P25" s="496"/>
      <c r="Q25" s="496"/>
    </row>
    <row r="26" spans="1:17" ht="138.75" customHeight="1" thickBot="1" thickTop="1">
      <c r="A26" s="14"/>
      <c r="B26" s="459" t="s">
        <v>282</v>
      </c>
      <c r="C26" s="349" t="s">
        <v>122</v>
      </c>
      <c r="D26" s="486">
        <v>4</v>
      </c>
      <c r="E26" s="260">
        <f t="shared" si="1"/>
        <v>0.1</v>
      </c>
      <c r="F26" s="98">
        <v>0.1</v>
      </c>
      <c r="G26" s="1007"/>
      <c r="H26" s="1008"/>
      <c r="I26" s="1008"/>
      <c r="J26" s="1009"/>
      <c r="K26" s="15"/>
      <c r="L26" s="496"/>
      <c r="M26" s="496"/>
      <c r="N26" s="496"/>
      <c r="O26" s="496"/>
      <c r="P26" s="496"/>
      <c r="Q26" s="496"/>
    </row>
    <row r="27" spans="1:17" ht="43.5" customHeight="1" thickBot="1" thickTop="1">
      <c r="A27" s="14"/>
      <c r="B27" s="459" t="s">
        <v>259</v>
      </c>
      <c r="C27" s="347" t="s">
        <v>123</v>
      </c>
      <c r="D27" s="486">
        <v>4</v>
      </c>
      <c r="E27" s="260">
        <f>(D27*0.25)*F27</f>
        <v>0.05</v>
      </c>
      <c r="F27" s="98">
        <v>0.05</v>
      </c>
      <c r="G27" s="1007"/>
      <c r="H27" s="1008"/>
      <c r="I27" s="1008"/>
      <c r="J27" s="1009"/>
      <c r="K27" s="15"/>
      <c r="L27" s="496"/>
      <c r="M27" s="496"/>
      <c r="N27" s="496"/>
      <c r="O27" s="496"/>
      <c r="P27" s="496"/>
      <c r="Q27" s="496"/>
    </row>
    <row r="28" spans="1:17" ht="57" customHeight="1" thickBot="1" thickTop="1">
      <c r="A28" s="14"/>
      <c r="B28" s="459" t="s">
        <v>125</v>
      </c>
      <c r="C28" s="347" t="s">
        <v>124</v>
      </c>
      <c r="D28" s="486">
        <v>4</v>
      </c>
      <c r="E28" s="260">
        <f>(D28*0.25)*F28</f>
        <v>0.05</v>
      </c>
      <c r="F28" s="98">
        <v>0.05</v>
      </c>
      <c r="G28" s="1007"/>
      <c r="H28" s="1008"/>
      <c r="I28" s="1008"/>
      <c r="J28" s="1009"/>
      <c r="K28" s="15"/>
      <c r="L28" s="496"/>
      <c r="M28" s="496"/>
      <c r="N28" s="496"/>
      <c r="O28" s="496"/>
      <c r="P28" s="496"/>
      <c r="Q28" s="496"/>
    </row>
    <row r="29" spans="1:17" ht="54.75" customHeight="1" thickBot="1" thickTop="1">
      <c r="A29" s="14"/>
      <c r="B29" s="459" t="s">
        <v>127</v>
      </c>
      <c r="C29" s="347" t="s">
        <v>126</v>
      </c>
      <c r="D29" s="486">
        <v>4</v>
      </c>
      <c r="E29" s="260">
        <f>(D29*0.25)*F29</f>
        <v>0.05</v>
      </c>
      <c r="F29" s="98">
        <v>0.05</v>
      </c>
      <c r="G29" s="1007"/>
      <c r="H29" s="1008"/>
      <c r="I29" s="1008"/>
      <c r="J29" s="1009"/>
      <c r="K29" s="15"/>
      <c r="L29" s="496"/>
      <c r="M29" s="496"/>
      <c r="N29" s="496"/>
      <c r="O29" s="496"/>
      <c r="P29" s="496"/>
      <c r="Q29" s="496"/>
    </row>
    <row r="30" spans="1:17" ht="41.25" customHeight="1" thickBot="1" thickTop="1">
      <c r="A30" s="14"/>
      <c r="B30" s="459" t="s">
        <v>129</v>
      </c>
      <c r="C30" s="361" t="s">
        <v>128</v>
      </c>
      <c r="D30" s="486">
        <v>4</v>
      </c>
      <c r="E30" s="261">
        <f>(D30*0.25)*F30</f>
        <v>0.05</v>
      </c>
      <c r="F30" s="258">
        <v>0.05</v>
      </c>
      <c r="G30" s="1010"/>
      <c r="H30" s="1011"/>
      <c r="I30" s="1011"/>
      <c r="J30" s="1012"/>
      <c r="K30" s="15"/>
      <c r="L30" s="496"/>
      <c r="M30" s="496"/>
      <c r="N30" s="496"/>
      <c r="O30" s="496"/>
      <c r="P30" s="496"/>
      <c r="Q30" s="496"/>
    </row>
    <row r="31" spans="1:12" ht="26.25" customHeight="1" thickTop="1">
      <c r="A31" s="14"/>
      <c r="B31" s="1"/>
      <c r="C31"/>
      <c r="E31"/>
      <c r="F31"/>
      <c r="G31"/>
      <c r="H31"/>
      <c r="I31"/>
      <c r="J31"/>
      <c r="K31"/>
      <c r="L31"/>
    </row>
    <row r="32" spans="1:12" ht="18.75" customHeight="1">
      <c r="A32" s="14"/>
      <c r="B32" s="1"/>
      <c r="C32"/>
      <c r="E32"/>
      <c r="F32"/>
      <c r="G32"/>
      <c r="H32"/>
      <c r="I32"/>
      <c r="J32"/>
      <c r="K32"/>
      <c r="L32"/>
    </row>
    <row r="33" spans="1:12" ht="24.75" customHeight="1">
      <c r="A33" s="14"/>
      <c r="B33" s="1"/>
      <c r="C33"/>
      <c r="E33"/>
      <c r="F33"/>
      <c r="G33"/>
      <c r="H33"/>
      <c r="I33"/>
      <c r="J33"/>
      <c r="K33"/>
      <c r="L33"/>
    </row>
    <row r="34" spans="1:12" ht="12" customHeight="1">
      <c r="A34" s="14"/>
      <c r="B34" s="1"/>
      <c r="C34"/>
      <c r="E34"/>
      <c r="F34"/>
      <c r="G34"/>
      <c r="H34"/>
      <c r="I34"/>
      <c r="J34"/>
      <c r="K34"/>
      <c r="L34"/>
    </row>
    <row r="35" spans="1:12" ht="12" customHeight="1">
      <c r="A35" s="1"/>
      <c r="B35" s="1"/>
      <c r="C35"/>
      <c r="E35"/>
      <c r="F35"/>
      <c r="G35"/>
      <c r="H35"/>
      <c r="I35"/>
      <c r="J35"/>
      <c r="K35"/>
      <c r="L35"/>
    </row>
    <row r="36" spans="1:12" ht="12" customHeight="1">
      <c r="A36" s="1"/>
      <c r="B36" s="1"/>
      <c r="C36"/>
      <c r="E36"/>
      <c r="F36"/>
      <c r="G36"/>
      <c r="H36"/>
      <c r="I36"/>
      <c r="J36"/>
      <c r="K36"/>
      <c r="L36"/>
    </row>
    <row r="37" spans="1:12" ht="12" customHeight="1">
      <c r="A37" s="1"/>
      <c r="B37" s="1"/>
      <c r="C37"/>
      <c r="E37"/>
      <c r="F37"/>
      <c r="G37"/>
      <c r="H37"/>
      <c r="I37"/>
      <c r="J37"/>
      <c r="K37"/>
      <c r="L37"/>
    </row>
    <row r="38" spans="1:12" ht="12" customHeight="1">
      <c r="A38" s="1"/>
      <c r="B38" s="1"/>
      <c r="C38"/>
      <c r="E38"/>
      <c r="F38"/>
      <c r="G38"/>
      <c r="H38"/>
      <c r="I38"/>
      <c r="J38"/>
      <c r="K38"/>
      <c r="L38"/>
    </row>
    <row r="39" spans="1:12" ht="12" customHeight="1">
      <c r="A39"/>
      <c r="B39"/>
      <c r="C39"/>
      <c r="E39"/>
      <c r="F39"/>
      <c r="G39"/>
      <c r="H39"/>
      <c r="I39"/>
      <c r="J39"/>
      <c r="K39"/>
      <c r="L39"/>
    </row>
    <row r="40" spans="1:12" ht="12" customHeight="1">
      <c r="A40"/>
      <c r="B40"/>
      <c r="C40"/>
      <c r="E40"/>
      <c r="F40"/>
      <c r="G40"/>
      <c r="H40"/>
      <c r="I40"/>
      <c r="J40"/>
      <c r="K40"/>
      <c r="L40"/>
    </row>
    <row r="41" spans="1:11" ht="15">
      <c r="A41"/>
      <c r="B41"/>
      <c r="C41"/>
      <c r="E41"/>
      <c r="F41"/>
      <c r="G41"/>
      <c r="H41"/>
      <c r="I41"/>
      <c r="J41"/>
      <c r="K41"/>
    </row>
    <row r="42" spans="2:10" ht="15">
      <c r="B42"/>
      <c r="C42"/>
      <c r="E42"/>
      <c r="F42"/>
      <c r="G42"/>
      <c r="H42"/>
      <c r="I42"/>
      <c r="J42"/>
    </row>
    <row r="43" spans="2:10" ht="12" customHeight="1">
      <c r="B43"/>
      <c r="C43"/>
      <c r="E43"/>
      <c r="F43"/>
      <c r="G43"/>
      <c r="H43"/>
      <c r="I43"/>
      <c r="J43"/>
    </row>
    <row r="44" spans="2:10" ht="12" customHeight="1">
      <c r="B44"/>
      <c r="C44"/>
      <c r="E44"/>
      <c r="F44"/>
      <c r="G44"/>
      <c r="H44"/>
      <c r="I44"/>
      <c r="J44"/>
    </row>
    <row r="61" spans="2:5" ht="12" customHeight="1" hidden="1">
      <c r="B61" s="4">
        <v>1</v>
      </c>
      <c r="C61" s="4">
        <v>2</v>
      </c>
      <c r="D61" s="249">
        <v>3</v>
      </c>
      <c r="E61" s="4">
        <v>4</v>
      </c>
    </row>
  </sheetData>
  <sheetProtection password="DD2E" sheet="1" selectLockedCells="1"/>
  <mergeCells count="15">
    <mergeCell ref="B1:F1"/>
    <mergeCell ref="B4:D4"/>
    <mergeCell ref="E3:F3"/>
    <mergeCell ref="E4:F4"/>
    <mergeCell ref="B3:D3"/>
    <mergeCell ref="G1:J1"/>
    <mergeCell ref="G20:J30"/>
    <mergeCell ref="G19:J19"/>
    <mergeCell ref="G15:J18"/>
    <mergeCell ref="G14:J14"/>
    <mergeCell ref="G6:J13"/>
    <mergeCell ref="H2:I2"/>
    <mergeCell ref="G5:J5"/>
    <mergeCell ref="G3:J3"/>
    <mergeCell ref="G4:J4"/>
  </mergeCells>
  <dataValidations count="1">
    <dataValidation type="list" allowBlank="1" showInputMessage="1" showErrorMessage="1" errorTitle="Error" error="La calificación es de 1 a 4" sqref="D16:D18 D7:D13 D22:D30">
      <formula1>$B$61:$E$61</formula1>
    </dataValidation>
  </dataValidations>
  <printOptions horizontalCentered="1"/>
  <pageMargins left="0.34" right="0.55" top="0.52" bottom="0.4724409448818898" header="0.3" footer="0.4724409448818898"/>
  <pageSetup fitToHeight="1" fitToWidth="1" horizontalDpi="300" verticalDpi="300" orientation="portrait" scale="67" r:id="rId1"/>
</worksheet>
</file>

<file path=xl/worksheets/sheet17.xml><?xml version="1.0" encoding="utf-8"?>
<worksheet xmlns="http://schemas.openxmlformats.org/spreadsheetml/2006/main" xmlns:r="http://schemas.openxmlformats.org/officeDocument/2006/relationships">
  <sheetPr>
    <pageSetUpPr fitToPage="1"/>
  </sheetPr>
  <dimension ref="A1:M64"/>
  <sheetViews>
    <sheetView zoomScalePageLayoutView="0" workbookViewId="0" topLeftCell="A1">
      <selection activeCell="D28" sqref="D28"/>
    </sheetView>
  </sheetViews>
  <sheetFormatPr defaultColWidth="11.421875" defaultRowHeight="12" customHeight="1"/>
  <cols>
    <col min="1" max="1" width="0.9921875" style="11" customWidth="1"/>
    <col min="2" max="2" width="9.140625" style="4" customWidth="1"/>
    <col min="3" max="3" width="68.00390625" style="4" customWidth="1"/>
    <col min="4" max="4" width="10.28125" style="249" customWidth="1"/>
    <col min="5" max="5" width="10.57421875" style="4" customWidth="1"/>
    <col min="6" max="6" width="9.421875" style="4" customWidth="1"/>
    <col min="7" max="7" width="3.28125" style="4" customWidth="1"/>
    <col min="8" max="8" width="2.8515625" style="4" customWidth="1"/>
    <col min="9" max="9" width="3.7109375" style="12" customWidth="1"/>
    <col min="10" max="10" width="2.5742187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8">
        <v>11</v>
      </c>
      <c r="I2" s="1067"/>
      <c r="J2" s="168"/>
      <c r="K2" s="15"/>
    </row>
    <row r="3" spans="1:11" ht="23.25" customHeight="1" thickBot="1">
      <c r="A3" s="14"/>
      <c r="B3" s="667" t="s">
        <v>355</v>
      </c>
      <c r="C3" s="636"/>
      <c r="D3" s="684"/>
      <c r="E3" s="599" t="s">
        <v>353</v>
      </c>
      <c r="F3" s="601"/>
      <c r="G3" s="658" t="s">
        <v>266</v>
      </c>
      <c r="H3" s="659"/>
      <c r="I3" s="659"/>
      <c r="J3" s="660"/>
      <c r="K3" s="15"/>
    </row>
    <row r="4" spans="1:11" ht="16.5" customHeight="1" thickBot="1">
      <c r="A4" s="14"/>
      <c r="B4" s="670">
        <f>'Portada Pag 1'!A11</f>
        <v>0</v>
      </c>
      <c r="C4" s="671"/>
      <c r="D4" s="672"/>
      <c r="E4" s="632">
        <f>'Portada Pag 1'!R11</f>
        <v>0</v>
      </c>
      <c r="F4" s="634"/>
      <c r="G4" s="1064">
        <f>'Portada Pag 1'!V11</f>
        <v>0</v>
      </c>
      <c r="H4" s="1065"/>
      <c r="I4" s="1065"/>
      <c r="J4" s="1066"/>
      <c r="K4" s="15"/>
    </row>
    <row r="5" spans="1:13" ht="24.75" customHeight="1" thickBot="1" thickTop="1">
      <c r="A5" s="14"/>
      <c r="B5" s="455" t="s">
        <v>308</v>
      </c>
      <c r="C5" s="290" t="s">
        <v>309</v>
      </c>
      <c r="D5" s="363" t="s">
        <v>317</v>
      </c>
      <c r="E5" s="363" t="s">
        <v>319</v>
      </c>
      <c r="F5" s="363" t="s">
        <v>318</v>
      </c>
      <c r="G5" s="1045"/>
      <c r="H5" s="1046"/>
      <c r="I5" s="1046"/>
      <c r="J5" s="1047"/>
      <c r="K5" s="15"/>
      <c r="M5" s="17"/>
    </row>
    <row r="6" spans="1:13" ht="24" customHeight="1" thickBot="1" thickTop="1">
      <c r="A6" s="14"/>
      <c r="B6" s="436" t="s">
        <v>262</v>
      </c>
      <c r="C6" s="467" t="s">
        <v>115</v>
      </c>
      <c r="D6" s="1051"/>
      <c r="E6" s="1052"/>
      <c r="F6" s="1052"/>
      <c r="G6" s="1053"/>
      <c r="H6" s="1053"/>
      <c r="I6" s="1053"/>
      <c r="J6" s="1054"/>
      <c r="K6" s="15"/>
      <c r="M6" s="17"/>
    </row>
    <row r="7" spans="1:13" ht="26.25" customHeight="1" thickBot="1" thickTop="1">
      <c r="A7" s="14"/>
      <c r="B7" s="463" t="s">
        <v>263</v>
      </c>
      <c r="C7" s="465" t="s">
        <v>130</v>
      </c>
      <c r="D7" s="356"/>
      <c r="E7" s="104">
        <f>SUM(E8:E12)</f>
        <v>0.4</v>
      </c>
      <c r="F7" s="103">
        <f>SUM(F8:F12)</f>
        <v>0.4</v>
      </c>
      <c r="G7" s="1032"/>
      <c r="H7" s="1033"/>
      <c r="I7" s="1033"/>
      <c r="J7" s="1034"/>
      <c r="K7" s="15"/>
      <c r="M7" s="17"/>
    </row>
    <row r="8" spans="1:13" ht="29.25" customHeight="1" thickBot="1" thickTop="1">
      <c r="A8" s="14"/>
      <c r="B8" s="459" t="s">
        <v>312</v>
      </c>
      <c r="C8" s="345" t="s">
        <v>132</v>
      </c>
      <c r="D8" s="283">
        <v>4</v>
      </c>
      <c r="E8" s="276">
        <f>(D8*0.25)*F8</f>
        <v>0.05</v>
      </c>
      <c r="F8" s="102">
        <v>0.05</v>
      </c>
      <c r="G8" s="1032"/>
      <c r="H8" s="1033"/>
      <c r="I8" s="1033"/>
      <c r="J8" s="1034"/>
      <c r="K8" s="15"/>
      <c r="L8" s="6"/>
      <c r="M8" s="17"/>
    </row>
    <row r="9" spans="1:11" ht="42" customHeight="1" thickBot="1" thickTop="1">
      <c r="A9" s="14"/>
      <c r="B9" s="459" t="s">
        <v>313</v>
      </c>
      <c r="C9" s="349" t="s">
        <v>131</v>
      </c>
      <c r="D9" s="283">
        <v>4</v>
      </c>
      <c r="E9" s="260">
        <f>(D9*0.25)*F9</f>
        <v>0.1</v>
      </c>
      <c r="F9" s="98">
        <v>0.1</v>
      </c>
      <c r="G9" s="1032"/>
      <c r="H9" s="1033"/>
      <c r="I9" s="1033"/>
      <c r="J9" s="1034"/>
      <c r="K9" s="15"/>
    </row>
    <row r="10" spans="1:11" ht="42" customHeight="1" thickBot="1" thickTop="1">
      <c r="A10" s="14"/>
      <c r="B10" s="459" t="s">
        <v>314</v>
      </c>
      <c r="C10" s="346" t="s">
        <v>133</v>
      </c>
      <c r="D10" s="283">
        <v>4</v>
      </c>
      <c r="E10" s="260">
        <f>(D10*0.25)*F10</f>
        <v>0.05</v>
      </c>
      <c r="F10" s="98">
        <v>0.05</v>
      </c>
      <c r="G10" s="1032"/>
      <c r="H10" s="1033"/>
      <c r="I10" s="1033"/>
      <c r="J10" s="1034"/>
      <c r="K10" s="15"/>
    </row>
    <row r="11" spans="1:11" ht="42" customHeight="1" thickBot="1" thickTop="1">
      <c r="A11" s="14"/>
      <c r="B11" s="459" t="s">
        <v>315</v>
      </c>
      <c r="C11" s="346" t="s">
        <v>134</v>
      </c>
      <c r="D11" s="283">
        <v>4</v>
      </c>
      <c r="E11" s="260">
        <f>(D11*0.25)*F11</f>
        <v>0.1</v>
      </c>
      <c r="F11" s="98">
        <v>0.1</v>
      </c>
      <c r="G11" s="1032"/>
      <c r="H11" s="1033"/>
      <c r="I11" s="1033"/>
      <c r="J11" s="1034"/>
      <c r="K11" s="15"/>
    </row>
    <row r="12" spans="1:11" ht="30" customHeight="1" thickBot="1" thickTop="1">
      <c r="A12" s="14"/>
      <c r="B12" s="460" t="s">
        <v>316</v>
      </c>
      <c r="C12" s="362" t="s">
        <v>135</v>
      </c>
      <c r="D12" s="283">
        <v>4</v>
      </c>
      <c r="E12" s="279">
        <f>(D12*0.25)*F12</f>
        <v>0.1</v>
      </c>
      <c r="F12" s="101">
        <v>0.1</v>
      </c>
      <c r="G12" s="1042"/>
      <c r="H12" s="1043"/>
      <c r="I12" s="1043"/>
      <c r="J12" s="1044"/>
      <c r="K12" s="15"/>
    </row>
    <row r="13" spans="1:11" ht="27.75" customHeight="1" thickBot="1" thickTop="1">
      <c r="A13" s="14"/>
      <c r="B13" s="436" t="s">
        <v>264</v>
      </c>
      <c r="C13" s="467" t="s">
        <v>138</v>
      </c>
      <c r="D13" s="344"/>
      <c r="E13" s="108">
        <f>SUM(E15:E21)</f>
        <v>1</v>
      </c>
      <c r="F13" s="108">
        <f>SUM(F15:F21)</f>
        <v>1</v>
      </c>
      <c r="G13" s="1013">
        <f>E13*0.1</f>
        <v>0.1</v>
      </c>
      <c r="H13" s="1014"/>
      <c r="I13" s="1014"/>
      <c r="J13" s="1015"/>
      <c r="K13" s="15"/>
    </row>
    <row r="14" spans="1:11" ht="27.75" customHeight="1" thickBot="1" thickTop="1">
      <c r="A14" s="14"/>
      <c r="B14" s="463" t="s">
        <v>145</v>
      </c>
      <c r="C14" s="465" t="s">
        <v>265</v>
      </c>
      <c r="D14" s="501"/>
      <c r="E14" s="502"/>
      <c r="F14" s="502"/>
      <c r="G14" s="502"/>
      <c r="H14" s="502"/>
      <c r="I14" s="502"/>
      <c r="J14" s="503"/>
      <c r="K14" s="15"/>
    </row>
    <row r="15" spans="1:11" ht="49.5" customHeight="1" thickBot="1" thickTop="1">
      <c r="A15" s="14"/>
      <c r="B15" s="459" t="s">
        <v>312</v>
      </c>
      <c r="C15" s="348" t="s">
        <v>139</v>
      </c>
      <c r="D15" s="364">
        <v>4</v>
      </c>
      <c r="E15" s="280">
        <f aca="true" t="shared" si="0" ref="E15:E20">(D15*0.25)*F15</f>
        <v>0.15</v>
      </c>
      <c r="F15" s="97">
        <v>0.15</v>
      </c>
      <c r="G15" s="982"/>
      <c r="H15" s="983"/>
      <c r="I15" s="983"/>
      <c r="J15" s="984"/>
      <c r="K15" s="15"/>
    </row>
    <row r="16" spans="1:11" ht="43.5" customHeight="1" thickBot="1" thickTop="1">
      <c r="A16" s="14"/>
      <c r="B16" s="459" t="s">
        <v>313</v>
      </c>
      <c r="C16" s="349" t="s">
        <v>140</v>
      </c>
      <c r="D16" s="283">
        <v>4</v>
      </c>
      <c r="E16" s="260">
        <f t="shared" si="0"/>
        <v>0.1</v>
      </c>
      <c r="F16" s="98">
        <v>0.1</v>
      </c>
      <c r="G16" s="985"/>
      <c r="H16" s="986"/>
      <c r="I16" s="986"/>
      <c r="J16" s="987"/>
      <c r="K16" s="15"/>
    </row>
    <row r="17" spans="1:11" ht="39" customHeight="1" thickBot="1" thickTop="1">
      <c r="A17" s="14"/>
      <c r="B17" s="459" t="s">
        <v>314</v>
      </c>
      <c r="C17" s="349" t="s">
        <v>141</v>
      </c>
      <c r="D17" s="283">
        <v>4</v>
      </c>
      <c r="E17" s="260">
        <f t="shared" si="0"/>
        <v>0.15</v>
      </c>
      <c r="F17" s="98">
        <v>0.15</v>
      </c>
      <c r="G17" s="985"/>
      <c r="H17" s="986"/>
      <c r="I17" s="986"/>
      <c r="J17" s="987"/>
      <c r="K17" s="15"/>
    </row>
    <row r="18" spans="1:11" ht="42.75" customHeight="1" thickBot="1" thickTop="1">
      <c r="A18" s="14"/>
      <c r="B18" s="459" t="s">
        <v>315</v>
      </c>
      <c r="C18" s="349" t="s">
        <v>142</v>
      </c>
      <c r="D18" s="283">
        <v>4</v>
      </c>
      <c r="E18" s="260">
        <f t="shared" si="0"/>
        <v>0.15</v>
      </c>
      <c r="F18" s="98">
        <v>0.15</v>
      </c>
      <c r="G18" s="985"/>
      <c r="H18" s="986"/>
      <c r="I18" s="986"/>
      <c r="J18" s="987"/>
      <c r="K18" s="15"/>
    </row>
    <row r="19" spans="1:11" ht="42" customHeight="1" thickBot="1" thickTop="1">
      <c r="A19" s="14"/>
      <c r="B19" s="459" t="s">
        <v>316</v>
      </c>
      <c r="C19" s="349" t="s">
        <v>143</v>
      </c>
      <c r="D19" s="283">
        <v>4</v>
      </c>
      <c r="E19" s="260">
        <f t="shared" si="0"/>
        <v>0.2</v>
      </c>
      <c r="F19" s="98">
        <v>0.2</v>
      </c>
      <c r="G19" s="985"/>
      <c r="H19" s="986"/>
      <c r="I19" s="986"/>
      <c r="J19" s="987"/>
      <c r="K19" s="15"/>
    </row>
    <row r="20" spans="1:11" ht="46.5" customHeight="1" thickBot="1" thickTop="1">
      <c r="A20" s="14"/>
      <c r="B20" s="459" t="s">
        <v>282</v>
      </c>
      <c r="C20" s="349" t="s">
        <v>144</v>
      </c>
      <c r="D20" s="283">
        <v>4</v>
      </c>
      <c r="E20" s="277">
        <f t="shared" si="0"/>
        <v>0.15</v>
      </c>
      <c r="F20" s="100">
        <v>0.15</v>
      </c>
      <c r="G20" s="985"/>
      <c r="H20" s="986"/>
      <c r="I20" s="986"/>
      <c r="J20" s="987"/>
      <c r="K20" s="15"/>
    </row>
    <row r="21" spans="1:11" ht="46.5" customHeight="1" thickBot="1" thickTop="1">
      <c r="A21" s="14"/>
      <c r="B21" s="459" t="s">
        <v>259</v>
      </c>
      <c r="C21" s="365" t="s">
        <v>146</v>
      </c>
      <c r="D21" s="283">
        <v>4</v>
      </c>
      <c r="E21" s="261">
        <f>(D21*0.25)*F21</f>
        <v>0.1</v>
      </c>
      <c r="F21" s="258">
        <v>0.1</v>
      </c>
      <c r="G21" s="991"/>
      <c r="H21" s="992"/>
      <c r="I21" s="992"/>
      <c r="J21" s="993"/>
      <c r="K21" s="15"/>
    </row>
    <row r="22" spans="1:11" ht="23.25" customHeight="1" thickBot="1" thickTop="1">
      <c r="A22" s="14"/>
      <c r="B22" s="436" t="s">
        <v>148</v>
      </c>
      <c r="C22" s="467" t="s">
        <v>147</v>
      </c>
      <c r="D22" s="343"/>
      <c r="E22" s="104">
        <f>SUM(E23:E29)</f>
        <v>1</v>
      </c>
      <c r="F22" s="103">
        <f>SUM(F23:F29)</f>
        <v>1</v>
      </c>
      <c r="G22" s="1048">
        <f>E22*0.05</f>
        <v>0.05</v>
      </c>
      <c r="H22" s="1049"/>
      <c r="I22" s="1049"/>
      <c r="J22" s="1050"/>
      <c r="K22" s="15"/>
    </row>
    <row r="23" spans="1:11" ht="55.5" customHeight="1" thickBot="1" thickTop="1">
      <c r="A23" s="14"/>
      <c r="B23" s="460" t="s">
        <v>312</v>
      </c>
      <c r="C23" s="348" t="s">
        <v>149</v>
      </c>
      <c r="D23" s="283">
        <v>4</v>
      </c>
      <c r="E23" s="280">
        <f aca="true" t="shared" si="1" ref="E23:E29">(D23*0.25)*F23</f>
        <v>0.15</v>
      </c>
      <c r="F23" s="97">
        <v>0.15</v>
      </c>
      <c r="G23" s="1055"/>
      <c r="H23" s="1056"/>
      <c r="I23" s="1056"/>
      <c r="J23" s="1057"/>
      <c r="K23" s="15"/>
    </row>
    <row r="24" spans="1:11" ht="59.25" customHeight="1" thickBot="1" thickTop="1">
      <c r="A24" s="14"/>
      <c r="B24" s="459" t="s">
        <v>313</v>
      </c>
      <c r="C24" s="349" t="s">
        <v>150</v>
      </c>
      <c r="D24" s="283">
        <v>4</v>
      </c>
      <c r="E24" s="260">
        <f t="shared" si="1"/>
        <v>0.15</v>
      </c>
      <c r="F24" s="98">
        <v>0.15</v>
      </c>
      <c r="G24" s="1058"/>
      <c r="H24" s="1059"/>
      <c r="I24" s="1059"/>
      <c r="J24" s="1060"/>
      <c r="K24" s="15"/>
    </row>
    <row r="25" spans="1:11" ht="57" customHeight="1" thickBot="1" thickTop="1">
      <c r="A25" s="14"/>
      <c r="B25" s="459" t="s">
        <v>314</v>
      </c>
      <c r="C25" s="349" t="s">
        <v>151</v>
      </c>
      <c r="D25" s="283">
        <v>4</v>
      </c>
      <c r="E25" s="260">
        <f t="shared" si="1"/>
        <v>0.15</v>
      </c>
      <c r="F25" s="98">
        <v>0.15</v>
      </c>
      <c r="G25" s="1058"/>
      <c r="H25" s="1059"/>
      <c r="I25" s="1059"/>
      <c r="J25" s="1060"/>
      <c r="K25" s="15"/>
    </row>
    <row r="26" spans="1:11" ht="69" customHeight="1" thickBot="1" thickTop="1">
      <c r="A26" s="14"/>
      <c r="B26" s="459" t="s">
        <v>315</v>
      </c>
      <c r="C26" s="349" t="s">
        <v>152</v>
      </c>
      <c r="D26" s="283">
        <v>4</v>
      </c>
      <c r="E26" s="260">
        <f t="shared" si="1"/>
        <v>0.1</v>
      </c>
      <c r="F26" s="98">
        <v>0.1</v>
      </c>
      <c r="G26" s="1058"/>
      <c r="H26" s="1059"/>
      <c r="I26" s="1059"/>
      <c r="J26" s="1060"/>
      <c r="K26" s="15"/>
    </row>
    <row r="27" spans="1:11" ht="44.25" customHeight="1" thickBot="1" thickTop="1">
      <c r="A27" s="14"/>
      <c r="B27" s="459" t="s">
        <v>316</v>
      </c>
      <c r="C27" s="361" t="s">
        <v>153</v>
      </c>
      <c r="D27" s="283">
        <v>4</v>
      </c>
      <c r="E27" s="261">
        <f t="shared" si="1"/>
        <v>0.15</v>
      </c>
      <c r="F27" s="258">
        <v>0.15</v>
      </c>
      <c r="G27" s="1058"/>
      <c r="H27" s="1059"/>
      <c r="I27" s="1059"/>
      <c r="J27" s="1060"/>
      <c r="K27" s="15"/>
    </row>
    <row r="28" spans="1:11" ht="48" customHeight="1" thickBot="1" thickTop="1">
      <c r="A28" s="14"/>
      <c r="B28" s="459" t="s">
        <v>282</v>
      </c>
      <c r="C28" s="347" t="s">
        <v>154</v>
      </c>
      <c r="D28" s="283">
        <v>4</v>
      </c>
      <c r="E28" s="261">
        <f t="shared" si="1"/>
        <v>0.15</v>
      </c>
      <c r="F28" s="258">
        <v>0.15</v>
      </c>
      <c r="G28" s="1058"/>
      <c r="H28" s="1059"/>
      <c r="I28" s="1059"/>
      <c r="J28" s="1060"/>
      <c r="K28" s="15"/>
    </row>
    <row r="29" spans="1:11" ht="69" customHeight="1" thickBot="1" thickTop="1">
      <c r="A29" s="14"/>
      <c r="B29" s="459" t="s">
        <v>259</v>
      </c>
      <c r="C29" s="361" t="s">
        <v>155</v>
      </c>
      <c r="D29" s="283">
        <v>4</v>
      </c>
      <c r="E29" s="261">
        <f t="shared" si="1"/>
        <v>0.15</v>
      </c>
      <c r="F29" s="258">
        <v>0.15</v>
      </c>
      <c r="G29" s="1061"/>
      <c r="H29" s="1062"/>
      <c r="I29" s="1062"/>
      <c r="J29" s="1063"/>
      <c r="K29" s="15"/>
    </row>
    <row r="30" spans="1:12" ht="26.25" customHeight="1" thickTop="1">
      <c r="A30" s="14"/>
      <c r="B30" s="1"/>
      <c r="C30"/>
      <c r="E30"/>
      <c r="F30"/>
      <c r="G30"/>
      <c r="H30"/>
      <c r="I30"/>
      <c r="J30"/>
      <c r="K30"/>
      <c r="L30"/>
    </row>
    <row r="31" spans="1:12" ht="18.75" customHeight="1">
      <c r="A31" s="14"/>
      <c r="B31" s="1"/>
      <c r="C31"/>
      <c r="E31"/>
      <c r="F31"/>
      <c r="G31"/>
      <c r="H31"/>
      <c r="I31"/>
      <c r="J31"/>
      <c r="K31"/>
      <c r="L31"/>
    </row>
    <row r="32" spans="1:12" ht="24.75" customHeight="1">
      <c r="A32" s="14"/>
      <c r="B32" s="1"/>
      <c r="C32"/>
      <c r="E32"/>
      <c r="F32"/>
      <c r="G32"/>
      <c r="H32"/>
      <c r="I32"/>
      <c r="J32"/>
      <c r="K32"/>
      <c r="L32"/>
    </row>
    <row r="33" spans="1:12" ht="12" customHeight="1">
      <c r="A33" s="14"/>
      <c r="B33" s="1"/>
      <c r="C33"/>
      <c r="E33"/>
      <c r="F33"/>
      <c r="G33"/>
      <c r="H33"/>
      <c r="I33"/>
      <c r="J33"/>
      <c r="K33"/>
      <c r="L33"/>
    </row>
    <row r="34" spans="1:12" ht="12" customHeight="1">
      <c r="A34" s="1"/>
      <c r="B34" s="1"/>
      <c r="C34"/>
      <c r="E34"/>
      <c r="F34"/>
      <c r="G34"/>
      <c r="H34"/>
      <c r="I34"/>
      <c r="J34"/>
      <c r="K34"/>
      <c r="L34"/>
    </row>
    <row r="35" spans="1:12" ht="12" customHeight="1">
      <c r="A35" s="1"/>
      <c r="B35" s="1"/>
      <c r="C35"/>
      <c r="E35"/>
      <c r="F35"/>
      <c r="G35"/>
      <c r="H35"/>
      <c r="I35"/>
      <c r="J35"/>
      <c r="K35"/>
      <c r="L35"/>
    </row>
    <row r="36" spans="1:12" ht="12" customHeight="1">
      <c r="A36" s="1"/>
      <c r="B36" s="1"/>
      <c r="C36"/>
      <c r="E36"/>
      <c r="F36"/>
      <c r="G36"/>
      <c r="H36"/>
      <c r="I36"/>
      <c r="J36"/>
      <c r="K36"/>
      <c r="L36"/>
    </row>
    <row r="37" spans="1:12" ht="12" customHeight="1">
      <c r="A37" s="1"/>
      <c r="B37" s="1"/>
      <c r="C37"/>
      <c r="E37"/>
      <c r="F37"/>
      <c r="G37"/>
      <c r="H37"/>
      <c r="I37"/>
      <c r="J37"/>
      <c r="K37"/>
      <c r="L37"/>
    </row>
    <row r="38" spans="1:12" ht="12" customHeight="1">
      <c r="A38"/>
      <c r="B38"/>
      <c r="C38"/>
      <c r="E38"/>
      <c r="F38"/>
      <c r="G38"/>
      <c r="H38"/>
      <c r="I38"/>
      <c r="J38"/>
      <c r="K38"/>
      <c r="L38"/>
    </row>
    <row r="39" spans="1:12" ht="12" customHeight="1">
      <c r="A39"/>
      <c r="B39"/>
      <c r="C39"/>
      <c r="E39"/>
      <c r="F39"/>
      <c r="G39"/>
      <c r="H39"/>
      <c r="I39"/>
      <c r="J39"/>
      <c r="K39"/>
      <c r="L39"/>
    </row>
    <row r="40" spans="1:11" ht="15">
      <c r="A40"/>
      <c r="B40"/>
      <c r="C40"/>
      <c r="E40"/>
      <c r="F40"/>
      <c r="G40"/>
      <c r="H40"/>
      <c r="I40"/>
      <c r="J40"/>
      <c r="K40"/>
    </row>
    <row r="41" spans="2:10" ht="15">
      <c r="B41"/>
      <c r="C41"/>
      <c r="E41"/>
      <c r="F41"/>
      <c r="G41"/>
      <c r="H41"/>
      <c r="I41"/>
      <c r="J41"/>
    </row>
    <row r="42" spans="2:10" ht="12" customHeight="1">
      <c r="B42"/>
      <c r="C42"/>
      <c r="E42"/>
      <c r="F42"/>
      <c r="G42"/>
      <c r="H42"/>
      <c r="I42"/>
      <c r="J42"/>
    </row>
    <row r="43" spans="2:10" ht="12" customHeight="1">
      <c r="B43"/>
      <c r="C43"/>
      <c r="E43"/>
      <c r="F43"/>
      <c r="G43"/>
      <c r="H43"/>
      <c r="I43"/>
      <c r="J43"/>
    </row>
    <row r="64" spans="2:5" ht="12" customHeight="1" hidden="1">
      <c r="B64" s="4">
        <v>1</v>
      </c>
      <c r="C64" s="4">
        <v>2</v>
      </c>
      <c r="D64" s="249">
        <v>3</v>
      </c>
      <c r="E64" s="4">
        <v>4</v>
      </c>
    </row>
  </sheetData>
  <sheetProtection/>
  <mergeCells count="16">
    <mergeCell ref="G23:J29"/>
    <mergeCell ref="B1:F1"/>
    <mergeCell ref="B4:D4"/>
    <mergeCell ref="E3:F3"/>
    <mergeCell ref="E4:F4"/>
    <mergeCell ref="B3:D3"/>
    <mergeCell ref="G3:J3"/>
    <mergeCell ref="G4:J4"/>
    <mergeCell ref="G1:J1"/>
    <mergeCell ref="H2:I2"/>
    <mergeCell ref="G5:J5"/>
    <mergeCell ref="G22:J22"/>
    <mergeCell ref="G13:J13"/>
    <mergeCell ref="G7:J12"/>
    <mergeCell ref="D6:J6"/>
    <mergeCell ref="G15:J21"/>
  </mergeCells>
  <dataValidations count="1">
    <dataValidation type="list" allowBlank="1" showInputMessage="1" showErrorMessage="1" errorTitle="Error" error="La calificación es de 1 a 4" sqref="D15:D21 D23:D29 D8:D12">
      <formula1>$B$64:$E$64</formula1>
    </dataValidation>
  </dataValidations>
  <printOptions horizontalCentered="1"/>
  <pageMargins left="0.38" right="0.59" top="0.54" bottom="0.4724409448818898" header="0.32" footer="0.4724409448818898"/>
  <pageSetup fitToHeight="1" fitToWidth="1" horizontalDpi="300" verticalDpi="300" orientation="portrait" scale="65" r:id="rId1"/>
</worksheet>
</file>

<file path=xl/worksheets/sheet18.xml><?xml version="1.0" encoding="utf-8"?>
<worksheet xmlns="http://schemas.openxmlformats.org/spreadsheetml/2006/main" xmlns:r="http://schemas.openxmlformats.org/officeDocument/2006/relationships">
  <sheetPr>
    <pageSetUpPr fitToPage="1"/>
  </sheetPr>
  <dimension ref="A1:V57"/>
  <sheetViews>
    <sheetView zoomScalePageLayoutView="0" workbookViewId="0" topLeftCell="A1">
      <selection activeCell="N9" sqref="N9"/>
    </sheetView>
  </sheetViews>
  <sheetFormatPr defaultColWidth="11.421875" defaultRowHeight="12" customHeight="1"/>
  <cols>
    <col min="1" max="1" width="0.9921875" style="11" customWidth="1"/>
    <col min="2" max="2" width="9.140625" style="4" customWidth="1"/>
    <col min="3" max="3" width="68.00390625" style="4" customWidth="1"/>
    <col min="4" max="4" width="10.28125" style="249" customWidth="1"/>
    <col min="5" max="5" width="10.57421875" style="4" customWidth="1"/>
    <col min="6" max="6" width="9.421875" style="4" customWidth="1"/>
    <col min="7" max="7" width="3.28125" style="4" customWidth="1"/>
    <col min="8" max="8" width="2.8515625" style="4" customWidth="1"/>
    <col min="9" max="9" width="3.7109375" style="12" customWidth="1"/>
    <col min="10" max="10" width="2.5742187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8">
        <v>11</v>
      </c>
      <c r="I2" s="1067"/>
      <c r="J2" s="168"/>
      <c r="K2" s="15"/>
    </row>
    <row r="3" spans="1:11" ht="23.25" customHeight="1" thickBot="1">
      <c r="A3" s="14"/>
      <c r="B3" s="667" t="s">
        <v>355</v>
      </c>
      <c r="C3" s="636"/>
      <c r="D3" s="684"/>
      <c r="E3" s="599" t="s">
        <v>353</v>
      </c>
      <c r="F3" s="601"/>
      <c r="G3" s="658" t="s">
        <v>266</v>
      </c>
      <c r="H3" s="659"/>
      <c r="I3" s="659"/>
      <c r="J3" s="660"/>
      <c r="K3" s="15"/>
    </row>
    <row r="4" spans="1:11" ht="19.5" customHeight="1" thickBot="1">
      <c r="A4" s="14"/>
      <c r="B4" s="670">
        <f>'Portada Pag 1'!A11</f>
        <v>0</v>
      </c>
      <c r="C4" s="671"/>
      <c r="D4" s="672"/>
      <c r="E4" s="632">
        <f>'Portada Pag 1'!R11</f>
        <v>0</v>
      </c>
      <c r="F4" s="634"/>
      <c r="G4" s="1064">
        <f>'Portada Pag 1'!V11</f>
        <v>0</v>
      </c>
      <c r="H4" s="1065"/>
      <c r="I4" s="1065"/>
      <c r="J4" s="1066"/>
      <c r="K4" s="15"/>
    </row>
    <row r="5" spans="1:13" ht="24.75" customHeight="1" thickBot="1" thickTop="1">
      <c r="A5" s="14"/>
      <c r="B5" s="472" t="s">
        <v>308</v>
      </c>
      <c r="C5" s="470" t="s">
        <v>309</v>
      </c>
      <c r="D5" s="363" t="s">
        <v>317</v>
      </c>
      <c r="E5" s="363" t="s">
        <v>319</v>
      </c>
      <c r="F5" s="363" t="s">
        <v>318</v>
      </c>
      <c r="G5" s="1045"/>
      <c r="H5" s="1046"/>
      <c r="I5" s="1046"/>
      <c r="J5" s="1047"/>
      <c r="K5" s="15"/>
      <c r="M5" s="17"/>
    </row>
    <row r="6" spans="1:13" ht="24" customHeight="1" thickBot="1" thickTop="1">
      <c r="A6" s="14"/>
      <c r="B6" s="456" t="s">
        <v>157</v>
      </c>
      <c r="C6" s="467" t="s">
        <v>156</v>
      </c>
      <c r="D6" s="344"/>
      <c r="E6" s="108">
        <f>E7+E12+E14+E18</f>
        <v>1</v>
      </c>
      <c r="F6" s="108">
        <f>F7+F12+F14+F18</f>
        <v>1</v>
      </c>
      <c r="G6" s="1013">
        <f>E6*0.15</f>
        <v>0.15</v>
      </c>
      <c r="H6" s="1014"/>
      <c r="I6" s="1014"/>
      <c r="J6" s="1015"/>
      <c r="K6" s="15"/>
      <c r="M6" s="17"/>
    </row>
    <row r="7" spans="1:22" ht="26.25" customHeight="1" thickBot="1" thickTop="1">
      <c r="A7" s="14"/>
      <c r="B7" s="473" t="s">
        <v>159</v>
      </c>
      <c r="C7" s="461" t="s">
        <v>158</v>
      </c>
      <c r="D7" s="540"/>
      <c r="E7" s="541">
        <f>SUM(E8:E11)</f>
        <v>0.30000000000000004</v>
      </c>
      <c r="F7" s="527">
        <f>SUM(F8:F11)</f>
        <v>0.30000000000000004</v>
      </c>
      <c r="G7" s="1068"/>
      <c r="H7" s="1069"/>
      <c r="I7" s="1069"/>
      <c r="J7" s="1070"/>
      <c r="K7" s="542"/>
      <c r="L7" s="496"/>
      <c r="M7" s="497"/>
      <c r="N7" s="496"/>
      <c r="O7" s="496"/>
      <c r="P7" s="496"/>
      <c r="Q7" s="496"/>
      <c r="R7" s="496"/>
      <c r="S7" s="496"/>
      <c r="T7" s="496"/>
      <c r="U7" s="496"/>
      <c r="V7" s="496"/>
    </row>
    <row r="8" spans="1:22" ht="60.75" customHeight="1" thickBot="1" thickTop="1">
      <c r="A8" s="14"/>
      <c r="B8" s="459" t="s">
        <v>312</v>
      </c>
      <c r="C8" s="349" t="s">
        <v>160</v>
      </c>
      <c r="D8" s="543">
        <v>4</v>
      </c>
      <c r="E8" s="510">
        <f>(D8*0.25)*F8</f>
        <v>0.05</v>
      </c>
      <c r="F8" s="531">
        <v>0.05</v>
      </c>
      <c r="G8" s="1071"/>
      <c r="H8" s="1072"/>
      <c r="I8" s="1072"/>
      <c r="J8" s="1073"/>
      <c r="K8" s="542"/>
      <c r="L8" s="500"/>
      <c r="M8" s="497"/>
      <c r="N8" s="496"/>
      <c r="O8" s="496"/>
      <c r="P8" s="496"/>
      <c r="Q8" s="496"/>
      <c r="R8" s="496"/>
      <c r="S8" s="496"/>
      <c r="T8" s="496"/>
      <c r="U8" s="496"/>
      <c r="V8" s="496"/>
    </row>
    <row r="9" spans="1:22" ht="42" customHeight="1" thickBot="1" thickTop="1">
      <c r="A9" s="14"/>
      <c r="B9" s="459" t="s">
        <v>313</v>
      </c>
      <c r="C9" s="368" t="s">
        <v>161</v>
      </c>
      <c r="D9" s="486">
        <v>4</v>
      </c>
      <c r="E9" s="513">
        <f>(D9*0.25)*F9</f>
        <v>0.05</v>
      </c>
      <c r="F9" s="525">
        <v>0.05</v>
      </c>
      <c r="G9" s="1071"/>
      <c r="H9" s="1072"/>
      <c r="I9" s="1072"/>
      <c r="J9" s="1073"/>
      <c r="K9" s="542"/>
      <c r="L9" s="496"/>
      <c r="M9" s="496"/>
      <c r="N9" s="496"/>
      <c r="O9" s="496"/>
      <c r="P9" s="496"/>
      <c r="Q9" s="496"/>
      <c r="R9" s="496"/>
      <c r="S9" s="496"/>
      <c r="T9" s="496"/>
      <c r="U9" s="496"/>
      <c r="V9" s="496"/>
    </row>
    <row r="10" spans="1:22" ht="42" customHeight="1" thickBot="1" thickTop="1">
      <c r="A10" s="14"/>
      <c r="B10" s="459" t="s">
        <v>314</v>
      </c>
      <c r="C10" s="349" t="s">
        <v>162</v>
      </c>
      <c r="D10" s="486">
        <v>4</v>
      </c>
      <c r="E10" s="513">
        <f>(D10*0.25)*F10</f>
        <v>0.05</v>
      </c>
      <c r="F10" s="525">
        <v>0.05</v>
      </c>
      <c r="G10" s="1071"/>
      <c r="H10" s="1072"/>
      <c r="I10" s="1072"/>
      <c r="J10" s="1073"/>
      <c r="K10" s="542"/>
      <c r="L10" s="496"/>
      <c r="M10" s="496"/>
      <c r="N10" s="496"/>
      <c r="O10" s="496"/>
      <c r="P10" s="496"/>
      <c r="Q10" s="496"/>
      <c r="R10" s="496"/>
      <c r="S10" s="496"/>
      <c r="T10" s="496"/>
      <c r="U10" s="496"/>
      <c r="V10" s="496"/>
    </row>
    <row r="11" spans="1:22" ht="32.25" customHeight="1" thickBot="1" thickTop="1">
      <c r="A11" s="14"/>
      <c r="B11" s="459" t="s">
        <v>240</v>
      </c>
      <c r="C11" s="349" t="s">
        <v>204</v>
      </c>
      <c r="D11" s="488">
        <f>'Pag14(2)'!D8</f>
        <v>4</v>
      </c>
      <c r="E11" s="513">
        <f>(D11*0.25)*F11</f>
        <v>0.15</v>
      </c>
      <c r="F11" s="525">
        <v>0.15</v>
      </c>
      <c r="G11" s="1071"/>
      <c r="H11" s="1072"/>
      <c r="I11" s="1072"/>
      <c r="J11" s="1073"/>
      <c r="K11" s="542"/>
      <c r="L11" s="496"/>
      <c r="M11" s="496"/>
      <c r="N11" s="496"/>
      <c r="O11" s="496"/>
      <c r="P11" s="496"/>
      <c r="Q11" s="496"/>
      <c r="R11" s="496"/>
      <c r="S11" s="496"/>
      <c r="T11" s="496"/>
      <c r="U11" s="496"/>
      <c r="V11" s="496"/>
    </row>
    <row r="12" spans="1:22" ht="27.75" customHeight="1" thickBot="1" thickTop="1">
      <c r="A12" s="14"/>
      <c r="B12" s="473" t="s">
        <v>174</v>
      </c>
      <c r="C12" s="471" t="s">
        <v>173</v>
      </c>
      <c r="D12" s="540"/>
      <c r="E12" s="541">
        <f>SUM(E13:E13)</f>
        <v>0.1</v>
      </c>
      <c r="F12" s="527">
        <f>SUM(F13:F13)</f>
        <v>0.1</v>
      </c>
      <c r="G12" s="1071"/>
      <c r="H12" s="1072"/>
      <c r="I12" s="1072"/>
      <c r="J12" s="1073"/>
      <c r="K12" s="542"/>
      <c r="L12" s="496"/>
      <c r="M12" s="496"/>
      <c r="N12" s="496"/>
      <c r="O12" s="496"/>
      <c r="P12" s="496"/>
      <c r="Q12" s="496"/>
      <c r="R12" s="496"/>
      <c r="S12" s="496"/>
      <c r="T12" s="496"/>
      <c r="U12" s="496"/>
      <c r="V12" s="496"/>
    </row>
    <row r="13" spans="1:22" ht="32.25" customHeight="1" thickBot="1" thickTop="1">
      <c r="A13" s="14"/>
      <c r="B13" s="459" t="s">
        <v>312</v>
      </c>
      <c r="C13" s="348" t="s">
        <v>235</v>
      </c>
      <c r="D13" s="544">
        <v>4</v>
      </c>
      <c r="E13" s="545">
        <f>(D13*0.25)*F13</f>
        <v>0.1</v>
      </c>
      <c r="F13" s="529">
        <v>0.1</v>
      </c>
      <c r="G13" s="1071"/>
      <c r="H13" s="1072"/>
      <c r="I13" s="1072"/>
      <c r="J13" s="1073"/>
      <c r="K13" s="542"/>
      <c r="L13" s="496"/>
      <c r="M13" s="496"/>
      <c r="N13" s="496"/>
      <c r="O13" s="496"/>
      <c r="P13" s="496"/>
      <c r="Q13" s="496"/>
      <c r="R13" s="496"/>
      <c r="S13" s="496"/>
      <c r="T13" s="496"/>
      <c r="U13" s="496"/>
      <c r="V13" s="496"/>
    </row>
    <row r="14" spans="1:22" ht="23.25" customHeight="1" thickBot="1" thickTop="1">
      <c r="A14" s="14"/>
      <c r="B14" s="473" t="s">
        <v>176</v>
      </c>
      <c r="C14" s="467" t="s">
        <v>175</v>
      </c>
      <c r="D14" s="546"/>
      <c r="E14" s="541">
        <f>SUM(E15:E17)</f>
        <v>0.4</v>
      </c>
      <c r="F14" s="527">
        <f>SUM(F15:F17)</f>
        <v>0.4</v>
      </c>
      <c r="G14" s="1071"/>
      <c r="H14" s="1072"/>
      <c r="I14" s="1072"/>
      <c r="J14" s="1073"/>
      <c r="K14" s="542"/>
      <c r="L14" s="496"/>
      <c r="M14" s="496"/>
      <c r="N14" s="496"/>
      <c r="O14" s="496"/>
      <c r="P14" s="496"/>
      <c r="Q14" s="496"/>
      <c r="R14" s="496"/>
      <c r="S14" s="496"/>
      <c r="T14" s="496"/>
      <c r="U14" s="496"/>
      <c r="V14" s="496"/>
    </row>
    <row r="15" spans="1:22" ht="55.5" customHeight="1" thickBot="1" thickTop="1">
      <c r="A15" s="14"/>
      <c r="B15" s="460" t="s">
        <v>312</v>
      </c>
      <c r="C15" s="348" t="s">
        <v>205</v>
      </c>
      <c r="D15" s="547">
        <v>4</v>
      </c>
      <c r="E15" s="545">
        <f>(D15*0.25)*F15</f>
        <v>0.2</v>
      </c>
      <c r="F15" s="529">
        <v>0.2</v>
      </c>
      <c r="G15" s="1071"/>
      <c r="H15" s="1072"/>
      <c r="I15" s="1072"/>
      <c r="J15" s="1073"/>
      <c r="K15" s="542"/>
      <c r="L15" s="496"/>
      <c r="M15" s="496"/>
      <c r="N15" s="496"/>
      <c r="O15" s="496"/>
      <c r="P15" s="496"/>
      <c r="Q15" s="496"/>
      <c r="R15" s="496"/>
      <c r="S15" s="496"/>
      <c r="T15" s="496"/>
      <c r="U15" s="496"/>
      <c r="V15" s="496"/>
    </row>
    <row r="16" spans="1:22" ht="36.75" customHeight="1" thickBot="1" thickTop="1">
      <c r="A16" s="14"/>
      <c r="B16" s="459" t="s">
        <v>313</v>
      </c>
      <c r="C16" s="349" t="s">
        <v>178</v>
      </c>
      <c r="D16" s="548">
        <v>4</v>
      </c>
      <c r="E16" s="513">
        <f>(D16*0.25)*F16</f>
        <v>0.1</v>
      </c>
      <c r="F16" s="525">
        <v>0.1</v>
      </c>
      <c r="G16" s="1071"/>
      <c r="H16" s="1072"/>
      <c r="I16" s="1072"/>
      <c r="J16" s="1073"/>
      <c r="K16" s="542"/>
      <c r="L16" s="496"/>
      <c r="M16" s="496"/>
      <c r="N16" s="496"/>
      <c r="O16" s="496"/>
      <c r="P16" s="496"/>
      <c r="Q16" s="496"/>
      <c r="R16" s="496"/>
      <c r="S16" s="496"/>
      <c r="T16" s="496"/>
      <c r="U16" s="496"/>
      <c r="V16" s="496"/>
    </row>
    <row r="17" spans="1:22" ht="67.5" customHeight="1" thickBot="1" thickTop="1">
      <c r="A17" s="14"/>
      <c r="B17" s="459" t="s">
        <v>314</v>
      </c>
      <c r="C17" s="349" t="s">
        <v>179</v>
      </c>
      <c r="D17" s="548">
        <v>4</v>
      </c>
      <c r="E17" s="513">
        <f>(D17*0.25)*F17</f>
        <v>0.1</v>
      </c>
      <c r="F17" s="525">
        <v>0.1</v>
      </c>
      <c r="G17" s="1071"/>
      <c r="H17" s="1072"/>
      <c r="I17" s="1072"/>
      <c r="J17" s="1073"/>
      <c r="K17" s="542"/>
      <c r="L17" s="496"/>
      <c r="M17" s="496"/>
      <c r="N17" s="496"/>
      <c r="O17" s="496"/>
      <c r="P17" s="496"/>
      <c r="Q17" s="496"/>
      <c r="R17" s="496"/>
      <c r="S17" s="496"/>
      <c r="T17" s="496"/>
      <c r="U17" s="496"/>
      <c r="V17" s="496"/>
    </row>
    <row r="18" spans="1:22" ht="37.5" customHeight="1" thickBot="1" thickTop="1">
      <c r="A18" s="14"/>
      <c r="B18" s="473" t="s">
        <v>189</v>
      </c>
      <c r="C18" s="467" t="s">
        <v>188</v>
      </c>
      <c r="D18" s="546"/>
      <c r="E18" s="527">
        <f>SUM(E19:E22)</f>
        <v>0.2</v>
      </c>
      <c r="F18" s="527">
        <f>SUM(F19:F22)</f>
        <v>0.2</v>
      </c>
      <c r="G18" s="1071"/>
      <c r="H18" s="1072"/>
      <c r="I18" s="1072"/>
      <c r="J18" s="1073"/>
      <c r="K18" s="542"/>
      <c r="L18" s="496"/>
      <c r="M18" s="496"/>
      <c r="N18" s="496"/>
      <c r="O18" s="496"/>
      <c r="P18" s="496"/>
      <c r="Q18" s="496"/>
      <c r="R18" s="496"/>
      <c r="S18" s="496"/>
      <c r="T18" s="496"/>
      <c r="U18" s="496"/>
      <c r="V18" s="496"/>
    </row>
    <row r="19" spans="1:22" ht="95.25" customHeight="1" thickBot="1" thickTop="1">
      <c r="A19" s="14"/>
      <c r="B19" s="459" t="s">
        <v>312</v>
      </c>
      <c r="C19" s="361" t="s">
        <v>190</v>
      </c>
      <c r="D19" s="486">
        <v>4</v>
      </c>
      <c r="E19" s="534">
        <f>(D19*0.25)*F19</f>
        <v>0.05</v>
      </c>
      <c r="F19" s="535">
        <v>0.05</v>
      </c>
      <c r="G19" s="1071"/>
      <c r="H19" s="1072"/>
      <c r="I19" s="1072"/>
      <c r="J19" s="1073"/>
      <c r="K19" s="542"/>
      <c r="L19" s="496"/>
      <c r="M19" s="496"/>
      <c r="N19" s="496"/>
      <c r="O19" s="496"/>
      <c r="P19" s="496"/>
      <c r="Q19" s="496"/>
      <c r="R19" s="496"/>
      <c r="S19" s="496"/>
      <c r="T19" s="496"/>
      <c r="U19" s="496"/>
      <c r="V19" s="496"/>
    </row>
    <row r="20" spans="1:22" ht="44.25" customHeight="1" thickBot="1" thickTop="1">
      <c r="A20" s="14"/>
      <c r="B20" s="459"/>
      <c r="C20" s="347" t="s">
        <v>192</v>
      </c>
      <c r="D20" s="486">
        <v>4</v>
      </c>
      <c r="E20" s="534">
        <f>(D20*0.25)*F20</f>
        <v>0.05</v>
      </c>
      <c r="F20" s="535">
        <v>0.05</v>
      </c>
      <c r="G20" s="1071"/>
      <c r="H20" s="1072"/>
      <c r="I20" s="1072"/>
      <c r="J20" s="1073"/>
      <c r="K20" s="542"/>
      <c r="L20" s="496"/>
      <c r="M20" s="496"/>
      <c r="N20" s="496"/>
      <c r="O20" s="496"/>
      <c r="P20" s="496"/>
      <c r="Q20" s="496"/>
      <c r="R20" s="496"/>
      <c r="S20" s="496"/>
      <c r="T20" s="496"/>
      <c r="U20" s="496"/>
      <c r="V20" s="496"/>
    </row>
    <row r="21" spans="1:22" ht="44.25" customHeight="1" thickBot="1" thickTop="1">
      <c r="A21" s="14"/>
      <c r="B21" s="459"/>
      <c r="C21" s="347" t="s">
        <v>191</v>
      </c>
      <c r="D21" s="486">
        <v>4</v>
      </c>
      <c r="E21" s="534">
        <f>(D21*0.25)*F21</f>
        <v>0.05</v>
      </c>
      <c r="F21" s="535">
        <v>0.05</v>
      </c>
      <c r="G21" s="1071"/>
      <c r="H21" s="1072"/>
      <c r="I21" s="1072"/>
      <c r="J21" s="1073"/>
      <c r="K21" s="542"/>
      <c r="L21" s="496"/>
      <c r="M21" s="496"/>
      <c r="N21" s="496"/>
      <c r="O21" s="496"/>
      <c r="P21" s="496"/>
      <c r="Q21" s="496"/>
      <c r="R21" s="496"/>
      <c r="S21" s="496"/>
      <c r="T21" s="496"/>
      <c r="U21" s="496"/>
      <c r="V21" s="496"/>
    </row>
    <row r="22" spans="1:22" ht="48" customHeight="1" thickBot="1" thickTop="1">
      <c r="A22" s="14"/>
      <c r="B22" s="459" t="s">
        <v>313</v>
      </c>
      <c r="C22" s="361" t="s">
        <v>193</v>
      </c>
      <c r="D22" s="486">
        <v>4</v>
      </c>
      <c r="E22" s="534">
        <f>(D22*0.25)*F22</f>
        <v>0.05</v>
      </c>
      <c r="F22" s="535">
        <v>0.05</v>
      </c>
      <c r="G22" s="1074"/>
      <c r="H22" s="1075"/>
      <c r="I22" s="1075"/>
      <c r="J22" s="1076"/>
      <c r="K22" s="542"/>
      <c r="L22" s="496"/>
      <c r="M22" s="496"/>
      <c r="N22" s="496"/>
      <c r="O22" s="496"/>
      <c r="P22" s="496"/>
      <c r="Q22" s="496"/>
      <c r="R22" s="496"/>
      <c r="S22" s="496"/>
      <c r="T22" s="496"/>
      <c r="U22" s="496"/>
      <c r="V22" s="496"/>
    </row>
    <row r="23" spans="1:12" ht="26.25" customHeight="1" thickTop="1">
      <c r="A23" s="14"/>
      <c r="B23" s="1"/>
      <c r="C23"/>
      <c r="E23"/>
      <c r="F23"/>
      <c r="G23"/>
      <c r="H23"/>
      <c r="I23"/>
      <c r="J23"/>
      <c r="K23"/>
      <c r="L23"/>
    </row>
    <row r="24" spans="1:12" ht="18.75" customHeight="1">
      <c r="A24" s="14"/>
      <c r="B24" s="1"/>
      <c r="C24"/>
      <c r="E24"/>
      <c r="F24"/>
      <c r="G24"/>
      <c r="H24"/>
      <c r="I24"/>
      <c r="J24"/>
      <c r="K24"/>
      <c r="L24"/>
    </row>
    <row r="25" spans="1:12" ht="24.75" customHeight="1">
      <c r="A25" s="14"/>
      <c r="B25" s="1"/>
      <c r="C25"/>
      <c r="E25"/>
      <c r="F25"/>
      <c r="G25"/>
      <c r="H25"/>
      <c r="I25"/>
      <c r="J25"/>
      <c r="K25"/>
      <c r="L25"/>
    </row>
    <row r="26" spans="1:12" ht="12" customHeight="1">
      <c r="A26" s="14"/>
      <c r="B26" s="1"/>
      <c r="C26"/>
      <c r="E26"/>
      <c r="F26"/>
      <c r="G26"/>
      <c r="H26"/>
      <c r="I26"/>
      <c r="J26"/>
      <c r="K26"/>
      <c r="L26"/>
    </row>
    <row r="27" spans="1:12" ht="12" customHeight="1">
      <c r="A27" s="1"/>
      <c r="B27" s="1"/>
      <c r="C27"/>
      <c r="E27"/>
      <c r="F27"/>
      <c r="G27"/>
      <c r="H27"/>
      <c r="I27"/>
      <c r="J27"/>
      <c r="K27"/>
      <c r="L27"/>
    </row>
    <row r="28" spans="1:12" ht="12" customHeight="1">
      <c r="A28" s="1"/>
      <c r="B28" s="1"/>
      <c r="C28"/>
      <c r="E28"/>
      <c r="F28"/>
      <c r="G28"/>
      <c r="H28"/>
      <c r="I28"/>
      <c r="J28"/>
      <c r="K28"/>
      <c r="L28"/>
    </row>
    <row r="29" spans="1:12" ht="12" customHeight="1">
      <c r="A29" s="1"/>
      <c r="B29" s="1"/>
      <c r="C29"/>
      <c r="E29"/>
      <c r="F29"/>
      <c r="G29"/>
      <c r="H29"/>
      <c r="I29"/>
      <c r="J29"/>
      <c r="K29"/>
      <c r="L29"/>
    </row>
    <row r="30" spans="1:12" ht="12" customHeight="1">
      <c r="A30" s="1"/>
      <c r="B30" s="1"/>
      <c r="C30"/>
      <c r="E30"/>
      <c r="F30"/>
      <c r="G30"/>
      <c r="H30"/>
      <c r="I30"/>
      <c r="J30"/>
      <c r="K30"/>
      <c r="L30"/>
    </row>
    <row r="31" spans="1:12" ht="12" customHeight="1">
      <c r="A31"/>
      <c r="B31"/>
      <c r="C31"/>
      <c r="E31"/>
      <c r="F31"/>
      <c r="G31"/>
      <c r="H31"/>
      <c r="I31"/>
      <c r="J31"/>
      <c r="K31"/>
      <c r="L31"/>
    </row>
    <row r="32" spans="1:12" ht="12" customHeight="1">
      <c r="A32"/>
      <c r="B32"/>
      <c r="C32"/>
      <c r="E32"/>
      <c r="F32"/>
      <c r="G32"/>
      <c r="H32"/>
      <c r="I32"/>
      <c r="J32"/>
      <c r="K32"/>
      <c r="L32"/>
    </row>
    <row r="33" spans="1:11" ht="15">
      <c r="A33"/>
      <c r="B33"/>
      <c r="C33"/>
      <c r="E33"/>
      <c r="F33"/>
      <c r="G33"/>
      <c r="H33"/>
      <c r="I33"/>
      <c r="J33"/>
      <c r="K33"/>
    </row>
    <row r="34" spans="2:10" ht="15">
      <c r="B34"/>
      <c r="C34"/>
      <c r="E34"/>
      <c r="F34"/>
      <c r="G34"/>
      <c r="H34"/>
      <c r="I34"/>
      <c r="J34"/>
    </row>
    <row r="35" spans="2:10" ht="12" customHeight="1">
      <c r="B35"/>
      <c r="C35"/>
      <c r="E35"/>
      <c r="F35"/>
      <c r="G35"/>
      <c r="H35"/>
      <c r="I35"/>
      <c r="J35"/>
    </row>
    <row r="36" spans="2:10" ht="12" customHeight="1">
      <c r="B36"/>
      <c r="C36"/>
      <c r="E36"/>
      <c r="F36"/>
      <c r="G36"/>
      <c r="H36"/>
      <c r="I36"/>
      <c r="J36"/>
    </row>
    <row r="57" spans="2:5" ht="12" customHeight="1" hidden="1">
      <c r="B57" s="4">
        <v>1</v>
      </c>
      <c r="C57" s="4">
        <v>2</v>
      </c>
      <c r="D57" s="249">
        <v>3</v>
      </c>
      <c r="E57" s="4">
        <v>4</v>
      </c>
    </row>
  </sheetData>
  <sheetProtection password="DC2A" sheet="1" formatCells="0" selectLockedCells="1"/>
  <mergeCells count="12">
    <mergeCell ref="B1:F1"/>
    <mergeCell ref="G1:J1"/>
    <mergeCell ref="H2:I2"/>
    <mergeCell ref="B3:D3"/>
    <mergeCell ref="E3:F3"/>
    <mergeCell ref="G3:J3"/>
    <mergeCell ref="G7:J22"/>
    <mergeCell ref="G6:J6"/>
    <mergeCell ref="B4:D4"/>
    <mergeCell ref="E4:F4"/>
    <mergeCell ref="G4:J4"/>
    <mergeCell ref="G5:J5"/>
  </mergeCells>
  <dataValidations count="1">
    <dataValidation type="list" allowBlank="1" showInputMessage="1" showErrorMessage="1" errorTitle="Error" error="La calificación es de 1 a 4" sqref="D13 D15:D22 D8:D10">
      <formula1>$B$57:$E$57</formula1>
    </dataValidation>
  </dataValidations>
  <printOptions horizontalCentered="1"/>
  <pageMargins left="0.38" right="0.59" top="0.54" bottom="0.4724409448818898" header="0.32" footer="0.4724409448818898"/>
  <pageSetup fitToHeight="1" fitToWidth="1" horizontalDpi="300" verticalDpi="300" orientation="portrait" scale="81" r:id="rId1"/>
</worksheet>
</file>

<file path=xl/worksheets/sheet19.xml><?xml version="1.0" encoding="utf-8"?>
<worksheet xmlns="http://schemas.openxmlformats.org/spreadsheetml/2006/main" xmlns:r="http://schemas.openxmlformats.org/officeDocument/2006/relationships">
  <sheetPr>
    <pageSetUpPr fitToPage="1"/>
  </sheetPr>
  <dimension ref="A1:AA53"/>
  <sheetViews>
    <sheetView zoomScalePageLayoutView="0" workbookViewId="0" topLeftCell="A1">
      <selection activeCell="G9" sqref="G9:J17"/>
    </sheetView>
  </sheetViews>
  <sheetFormatPr defaultColWidth="11.421875" defaultRowHeight="12" customHeight="1"/>
  <cols>
    <col min="1" max="1" width="0.9921875" style="11" customWidth="1"/>
    <col min="2" max="2" width="9.140625" style="4" customWidth="1"/>
    <col min="3" max="3" width="69.421875" style="4" customWidth="1"/>
    <col min="4" max="4" width="10.28125" style="249" customWidth="1"/>
    <col min="5" max="5" width="10.57421875" style="4" customWidth="1"/>
    <col min="6" max="6" width="9.421875" style="4" customWidth="1"/>
    <col min="7" max="7" width="3.28125" style="4" customWidth="1"/>
    <col min="8" max="8" width="2.8515625" style="4" customWidth="1"/>
    <col min="9" max="9" width="3.7109375" style="12" customWidth="1"/>
    <col min="10" max="10" width="2.5742187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8">
        <v>11</v>
      </c>
      <c r="I2" s="1067"/>
      <c r="J2" s="168"/>
      <c r="K2" s="15"/>
    </row>
    <row r="3" spans="1:11" ht="23.25" customHeight="1" thickBot="1">
      <c r="A3" s="14"/>
      <c r="B3" s="667" t="s">
        <v>355</v>
      </c>
      <c r="C3" s="636"/>
      <c r="D3" s="684"/>
      <c r="E3" s="599" t="s">
        <v>353</v>
      </c>
      <c r="F3" s="601"/>
      <c r="G3" s="658" t="s">
        <v>266</v>
      </c>
      <c r="H3" s="659"/>
      <c r="I3" s="659"/>
      <c r="J3" s="660"/>
      <c r="K3" s="15"/>
    </row>
    <row r="4" spans="1:11" ht="16.5" customHeight="1" thickBot="1">
      <c r="A4" s="14"/>
      <c r="B4" s="670">
        <f>'Portada Pag 1'!A11</f>
        <v>0</v>
      </c>
      <c r="C4" s="671"/>
      <c r="D4" s="672"/>
      <c r="E4" s="632">
        <f>'Portada Pag 1'!R11</f>
        <v>0</v>
      </c>
      <c r="F4" s="634"/>
      <c r="G4" s="1064">
        <f>'Portada Pag 1'!V11</f>
        <v>0</v>
      </c>
      <c r="H4" s="1065"/>
      <c r="I4" s="1065"/>
      <c r="J4" s="1066"/>
      <c r="K4" s="15"/>
    </row>
    <row r="5" spans="1:27" ht="24.75" customHeight="1" thickBot="1" thickTop="1">
      <c r="A5" s="14"/>
      <c r="B5" s="472" t="s">
        <v>308</v>
      </c>
      <c r="C5" s="470" t="s">
        <v>309</v>
      </c>
      <c r="D5" s="549" t="s">
        <v>317</v>
      </c>
      <c r="E5" s="549" t="s">
        <v>319</v>
      </c>
      <c r="F5" s="549" t="s">
        <v>318</v>
      </c>
      <c r="G5" s="1090"/>
      <c r="H5" s="1091"/>
      <c r="I5" s="1091"/>
      <c r="J5" s="1092"/>
      <c r="K5" s="542"/>
      <c r="L5" s="496"/>
      <c r="M5" s="497"/>
      <c r="N5" s="496"/>
      <c r="O5" s="496"/>
      <c r="P5" s="496"/>
      <c r="Q5" s="496"/>
      <c r="R5" s="496"/>
      <c r="S5" s="496"/>
      <c r="T5" s="496"/>
      <c r="U5" s="496"/>
      <c r="V5" s="496"/>
      <c r="W5" s="496"/>
      <c r="X5" s="496"/>
      <c r="Y5" s="496"/>
      <c r="Z5" s="496"/>
      <c r="AA5" s="496"/>
    </row>
    <row r="6" spans="1:27" ht="24" customHeight="1" thickBot="1" thickTop="1">
      <c r="A6" s="14"/>
      <c r="B6" s="456" t="s">
        <v>157</v>
      </c>
      <c r="C6" s="467" t="s">
        <v>156</v>
      </c>
      <c r="D6" s="1093"/>
      <c r="E6" s="1094"/>
      <c r="F6" s="1094"/>
      <c r="G6" s="1095"/>
      <c r="H6" s="1095"/>
      <c r="I6" s="1095"/>
      <c r="J6" s="1096"/>
      <c r="K6" s="542"/>
      <c r="L6" s="496"/>
      <c r="M6" s="497"/>
      <c r="N6" s="496"/>
      <c r="O6" s="496"/>
      <c r="P6" s="496"/>
      <c r="Q6" s="496"/>
      <c r="R6" s="496"/>
      <c r="S6" s="496"/>
      <c r="T6" s="496"/>
      <c r="U6" s="496"/>
      <c r="V6" s="496"/>
      <c r="W6" s="496"/>
      <c r="X6" s="496"/>
      <c r="Y6" s="496"/>
      <c r="Z6" s="496"/>
      <c r="AA6" s="496"/>
    </row>
    <row r="7" spans="1:27" ht="26.25" customHeight="1" thickBot="1" thickTop="1">
      <c r="A7" s="14"/>
      <c r="B7" s="473" t="s">
        <v>159</v>
      </c>
      <c r="C7" s="461" t="s">
        <v>158</v>
      </c>
      <c r="D7" s="550"/>
      <c r="E7" s="551"/>
      <c r="F7" s="551"/>
      <c r="G7" s="552"/>
      <c r="H7" s="553"/>
      <c r="I7" s="553"/>
      <c r="J7" s="554"/>
      <c r="K7" s="542"/>
      <c r="L7" s="496"/>
      <c r="M7" s="497"/>
      <c r="N7" s="496"/>
      <c r="O7" s="496"/>
      <c r="P7" s="496"/>
      <c r="Q7" s="496"/>
      <c r="R7" s="496"/>
      <c r="S7" s="496"/>
      <c r="T7" s="496"/>
      <c r="U7" s="496"/>
      <c r="V7" s="496"/>
      <c r="W7" s="496"/>
      <c r="X7" s="496"/>
      <c r="Y7" s="496"/>
      <c r="Z7" s="496"/>
      <c r="AA7" s="496"/>
    </row>
    <row r="8" spans="1:27" ht="23.25" customHeight="1" thickBot="1" thickTop="1">
      <c r="A8" s="14"/>
      <c r="B8" s="459" t="s">
        <v>315</v>
      </c>
      <c r="C8" s="349" t="s">
        <v>163</v>
      </c>
      <c r="D8" s="565">
        <f>AVERAGE(D9:D17)</f>
        <v>4</v>
      </c>
      <c r="E8" s="555">
        <f>SUM(E9:E18)</f>
        <v>0.39999999999999997</v>
      </c>
      <c r="F8" s="555">
        <f>SUM(F9:F18)</f>
        <v>0.39999999999999997</v>
      </c>
      <c r="G8" s="556"/>
      <c r="H8" s="556"/>
      <c r="I8" s="556"/>
      <c r="J8" s="557"/>
      <c r="K8" s="542"/>
      <c r="L8" s="500"/>
      <c r="M8" s="497"/>
      <c r="N8" s="496"/>
      <c r="O8" s="496"/>
      <c r="P8" s="496"/>
      <c r="Q8" s="496"/>
      <c r="R8" s="496"/>
      <c r="S8" s="496"/>
      <c r="T8" s="496"/>
      <c r="U8" s="496"/>
      <c r="V8" s="496"/>
      <c r="W8" s="496"/>
      <c r="X8" s="496"/>
      <c r="Y8" s="496"/>
      <c r="Z8" s="496"/>
      <c r="AA8" s="496"/>
    </row>
    <row r="9" spans="1:27" ht="42" customHeight="1" thickBot="1" thickTop="1">
      <c r="A9" s="14"/>
      <c r="B9" s="459"/>
      <c r="C9" s="474" t="s">
        <v>164</v>
      </c>
      <c r="D9" s="489">
        <v>4</v>
      </c>
      <c r="E9" s="510">
        <f aca="true" t="shared" si="0" ref="E9:E17">(D9*0.25)*F9</f>
        <v>0.05</v>
      </c>
      <c r="F9" s="531">
        <v>0.05</v>
      </c>
      <c r="G9" s="1081"/>
      <c r="H9" s="1082"/>
      <c r="I9" s="1082"/>
      <c r="J9" s="1083"/>
      <c r="K9" s="542"/>
      <c r="L9" s="496"/>
      <c r="M9" s="496"/>
      <c r="N9" s="496"/>
      <c r="O9" s="496"/>
      <c r="P9" s="496"/>
      <c r="Q9" s="496"/>
      <c r="R9" s="496"/>
      <c r="S9" s="496"/>
      <c r="T9" s="496"/>
      <c r="U9" s="496"/>
      <c r="V9" s="496"/>
      <c r="W9" s="496"/>
      <c r="X9" s="496"/>
      <c r="Y9" s="496"/>
      <c r="Z9" s="496"/>
      <c r="AA9" s="496"/>
    </row>
    <row r="10" spans="1:27" ht="42" customHeight="1" thickBot="1" thickTop="1">
      <c r="A10" s="14"/>
      <c r="B10" s="459"/>
      <c r="C10" s="474" t="s">
        <v>165</v>
      </c>
      <c r="D10" s="489">
        <v>4</v>
      </c>
      <c r="E10" s="513">
        <f t="shared" si="0"/>
        <v>0.05</v>
      </c>
      <c r="F10" s="531">
        <v>0.05</v>
      </c>
      <c r="G10" s="1084"/>
      <c r="H10" s="1085"/>
      <c r="I10" s="1085"/>
      <c r="J10" s="1086"/>
      <c r="K10" s="542"/>
      <c r="L10" s="496"/>
      <c r="M10" s="496"/>
      <c r="N10" s="496"/>
      <c r="O10" s="496"/>
      <c r="P10" s="496"/>
      <c r="Q10" s="496"/>
      <c r="R10" s="496"/>
      <c r="S10" s="496"/>
      <c r="T10" s="496"/>
      <c r="U10" s="496"/>
      <c r="V10" s="496"/>
      <c r="W10" s="496"/>
      <c r="X10" s="496"/>
      <c r="Y10" s="496"/>
      <c r="Z10" s="496"/>
      <c r="AA10" s="496"/>
    </row>
    <row r="11" spans="1:27" ht="62.25" customHeight="1" thickBot="1" thickTop="1">
      <c r="A11" s="14"/>
      <c r="B11" s="459"/>
      <c r="C11" s="474" t="s">
        <v>166</v>
      </c>
      <c r="D11" s="489">
        <v>4</v>
      </c>
      <c r="E11" s="513">
        <f t="shared" si="0"/>
        <v>0.05</v>
      </c>
      <c r="F11" s="531">
        <v>0.05</v>
      </c>
      <c r="G11" s="1084"/>
      <c r="H11" s="1085"/>
      <c r="I11" s="1085"/>
      <c r="J11" s="1086"/>
      <c r="K11" s="542"/>
      <c r="L11" s="496"/>
      <c r="M11" s="496"/>
      <c r="N11" s="496"/>
      <c r="O11" s="496"/>
      <c r="P11" s="496"/>
      <c r="Q11" s="496"/>
      <c r="R11" s="496"/>
      <c r="S11" s="496"/>
      <c r="T11" s="496"/>
      <c r="U11" s="496"/>
      <c r="V11" s="496"/>
      <c r="W11" s="496"/>
      <c r="X11" s="496"/>
      <c r="Y11" s="496"/>
      <c r="Z11" s="496"/>
      <c r="AA11" s="496"/>
    </row>
    <row r="12" spans="1:27" ht="30" customHeight="1" thickBot="1" thickTop="1">
      <c r="A12" s="14"/>
      <c r="B12" s="459"/>
      <c r="C12" s="474" t="s">
        <v>167</v>
      </c>
      <c r="D12" s="489">
        <v>4</v>
      </c>
      <c r="E12" s="558">
        <f t="shared" si="0"/>
        <v>0.05</v>
      </c>
      <c r="F12" s="531">
        <v>0.05</v>
      </c>
      <c r="G12" s="1084"/>
      <c r="H12" s="1085"/>
      <c r="I12" s="1085"/>
      <c r="J12" s="1086"/>
      <c r="K12" s="542"/>
      <c r="L12" s="496"/>
      <c r="M12" s="496"/>
      <c r="N12" s="496"/>
      <c r="O12" s="496"/>
      <c r="P12" s="496"/>
      <c r="Q12" s="496"/>
      <c r="R12" s="496"/>
      <c r="S12" s="496"/>
      <c r="T12" s="496"/>
      <c r="U12" s="496"/>
      <c r="V12" s="496"/>
      <c r="W12" s="496"/>
      <c r="X12" s="496"/>
      <c r="Y12" s="496"/>
      <c r="Z12" s="496"/>
      <c r="AA12" s="496"/>
    </row>
    <row r="13" spans="1:27" ht="49.5" customHeight="1" thickBot="1" thickTop="1">
      <c r="A13" s="14"/>
      <c r="B13" s="459"/>
      <c r="C13" s="474" t="s">
        <v>168</v>
      </c>
      <c r="D13" s="559">
        <v>4</v>
      </c>
      <c r="E13" s="510">
        <f t="shared" si="0"/>
        <v>0.025</v>
      </c>
      <c r="F13" s="531">
        <v>0.025</v>
      </c>
      <c r="G13" s="1084"/>
      <c r="H13" s="1085"/>
      <c r="I13" s="1085"/>
      <c r="J13" s="1086"/>
      <c r="K13" s="542"/>
      <c r="L13" s="496"/>
      <c r="M13" s="496"/>
      <c r="N13" s="496"/>
      <c r="O13" s="496"/>
      <c r="P13" s="496"/>
      <c r="Q13" s="496"/>
      <c r="R13" s="496"/>
      <c r="S13" s="496"/>
      <c r="T13" s="496"/>
      <c r="U13" s="496"/>
      <c r="V13" s="496"/>
      <c r="W13" s="496"/>
      <c r="X13" s="496"/>
      <c r="Y13" s="496"/>
      <c r="Z13" s="496"/>
      <c r="AA13" s="496"/>
    </row>
    <row r="14" spans="1:27" ht="43.5" customHeight="1" thickBot="1" thickTop="1">
      <c r="A14" s="14"/>
      <c r="B14" s="459"/>
      <c r="C14" s="474" t="s">
        <v>169</v>
      </c>
      <c r="D14" s="489">
        <v>4</v>
      </c>
      <c r="E14" s="513">
        <f t="shared" si="0"/>
        <v>0.025</v>
      </c>
      <c r="F14" s="531">
        <v>0.025</v>
      </c>
      <c r="G14" s="1084"/>
      <c r="H14" s="1085"/>
      <c r="I14" s="1085"/>
      <c r="J14" s="1086"/>
      <c r="K14" s="542"/>
      <c r="L14" s="496"/>
      <c r="M14" s="496"/>
      <c r="N14" s="496"/>
      <c r="O14" s="496"/>
      <c r="P14" s="496"/>
      <c r="Q14" s="496"/>
      <c r="R14" s="496"/>
      <c r="S14" s="496"/>
      <c r="T14" s="496"/>
      <c r="U14" s="496"/>
      <c r="V14" s="496"/>
      <c r="W14" s="496"/>
      <c r="X14" s="496"/>
      <c r="Y14" s="496"/>
      <c r="Z14" s="496"/>
      <c r="AA14" s="496"/>
    </row>
    <row r="15" spans="1:27" ht="39" customHeight="1" thickBot="1" thickTop="1">
      <c r="A15" s="14"/>
      <c r="B15" s="459"/>
      <c r="C15" s="474" t="s">
        <v>170</v>
      </c>
      <c r="D15" s="489">
        <v>4</v>
      </c>
      <c r="E15" s="513">
        <f t="shared" si="0"/>
        <v>0.05</v>
      </c>
      <c r="F15" s="531">
        <v>0.05</v>
      </c>
      <c r="G15" s="1084"/>
      <c r="H15" s="1085"/>
      <c r="I15" s="1085"/>
      <c r="J15" s="1086"/>
      <c r="K15" s="542"/>
      <c r="L15" s="496"/>
      <c r="M15" s="496"/>
      <c r="N15" s="496"/>
      <c r="O15" s="496"/>
      <c r="P15" s="496"/>
      <c r="Q15" s="496"/>
      <c r="R15" s="496"/>
      <c r="S15" s="496"/>
      <c r="T15" s="496"/>
      <c r="U15" s="496"/>
      <c r="V15" s="496"/>
      <c r="W15" s="496"/>
      <c r="X15" s="496"/>
      <c r="Y15" s="496"/>
      <c r="Z15" s="496"/>
      <c r="AA15" s="496"/>
    </row>
    <row r="16" spans="1:27" ht="42.75" customHeight="1" thickBot="1" thickTop="1">
      <c r="A16" s="14"/>
      <c r="B16" s="459"/>
      <c r="C16" s="474" t="s">
        <v>171</v>
      </c>
      <c r="D16" s="489">
        <v>4</v>
      </c>
      <c r="E16" s="513">
        <f t="shared" si="0"/>
        <v>0.05</v>
      </c>
      <c r="F16" s="531">
        <v>0.05</v>
      </c>
      <c r="G16" s="1084"/>
      <c r="H16" s="1085"/>
      <c r="I16" s="1085"/>
      <c r="J16" s="1086"/>
      <c r="K16" s="542"/>
      <c r="L16" s="496"/>
      <c r="M16" s="496"/>
      <c r="N16" s="496"/>
      <c r="O16" s="496"/>
      <c r="P16" s="496"/>
      <c r="Q16" s="496"/>
      <c r="R16" s="496"/>
      <c r="S16" s="496"/>
      <c r="T16" s="496"/>
      <c r="U16" s="496"/>
      <c r="V16" s="496"/>
      <c r="W16" s="496"/>
      <c r="X16" s="496"/>
      <c r="Y16" s="496"/>
      <c r="Z16" s="496"/>
      <c r="AA16" s="496"/>
    </row>
    <row r="17" spans="1:27" ht="42" customHeight="1" thickBot="1" thickTop="1">
      <c r="A17" s="14"/>
      <c r="B17" s="459"/>
      <c r="C17" s="475" t="s">
        <v>172</v>
      </c>
      <c r="D17" s="489">
        <v>4</v>
      </c>
      <c r="E17" s="534">
        <f t="shared" si="0"/>
        <v>0.05</v>
      </c>
      <c r="F17" s="531">
        <v>0.05</v>
      </c>
      <c r="G17" s="1087"/>
      <c r="H17" s="1088"/>
      <c r="I17" s="1088"/>
      <c r="J17" s="1089"/>
      <c r="K17" s="542"/>
      <c r="L17" s="496"/>
      <c r="M17" s="496"/>
      <c r="N17" s="496"/>
      <c r="O17" s="496"/>
      <c r="P17" s="496"/>
      <c r="Q17" s="496"/>
      <c r="R17" s="496"/>
      <c r="S17" s="496"/>
      <c r="T17" s="496"/>
      <c r="U17" s="496"/>
      <c r="V17" s="496"/>
      <c r="W17" s="496"/>
      <c r="X17" s="496"/>
      <c r="Y17" s="496"/>
      <c r="Z17" s="496"/>
      <c r="AA17" s="496"/>
    </row>
    <row r="18" spans="1:27" ht="33" customHeight="1" thickBot="1" thickTop="1">
      <c r="A18" s="14"/>
      <c r="B18" s="473" t="s">
        <v>176</v>
      </c>
      <c r="C18" s="467" t="s">
        <v>175</v>
      </c>
      <c r="D18" s="560"/>
      <c r="E18" s="556"/>
      <c r="F18" s="556"/>
      <c r="G18" s="556"/>
      <c r="H18" s="556"/>
      <c r="I18" s="556"/>
      <c r="J18" s="557"/>
      <c r="K18" s="561"/>
      <c r="L18" s="561"/>
      <c r="M18" s="496"/>
      <c r="N18" s="496"/>
      <c r="O18" s="496"/>
      <c r="P18" s="496"/>
      <c r="Q18" s="496"/>
      <c r="R18" s="496"/>
      <c r="S18" s="496"/>
      <c r="T18" s="496"/>
      <c r="U18" s="496"/>
      <c r="V18" s="496"/>
      <c r="W18" s="496"/>
      <c r="X18" s="496"/>
      <c r="Y18" s="496"/>
      <c r="Z18" s="496"/>
      <c r="AA18" s="496"/>
    </row>
    <row r="19" spans="1:27" ht="57.75" customHeight="1" thickBot="1" thickTop="1">
      <c r="A19" s="14"/>
      <c r="B19" s="460" t="s">
        <v>312</v>
      </c>
      <c r="C19" s="348" t="s">
        <v>177</v>
      </c>
      <c r="D19" s="566">
        <f>AVERAGE(D20:D26)</f>
        <v>4</v>
      </c>
      <c r="E19" s="510">
        <f>SUM(E20:E26)</f>
        <v>0.4</v>
      </c>
      <c r="F19" s="562">
        <f>SUM(F20:F26)</f>
        <v>0.4</v>
      </c>
      <c r="G19" s="1077"/>
      <c r="H19" s="1077"/>
      <c r="I19" s="1077"/>
      <c r="J19" s="1078"/>
      <c r="K19" s="561"/>
      <c r="L19" s="561"/>
      <c r="M19" s="496"/>
      <c r="N19" s="496"/>
      <c r="O19" s="496"/>
      <c r="P19" s="496"/>
      <c r="Q19" s="496"/>
      <c r="R19" s="496"/>
      <c r="S19" s="496"/>
      <c r="T19" s="496"/>
      <c r="U19" s="496"/>
      <c r="V19" s="496"/>
      <c r="W19" s="496"/>
      <c r="X19" s="496"/>
      <c r="Y19" s="496"/>
      <c r="Z19" s="496"/>
      <c r="AA19" s="496"/>
    </row>
    <row r="20" spans="1:27" ht="32.25" customHeight="1" thickBot="1" thickTop="1">
      <c r="A20" s="14"/>
      <c r="B20" s="459"/>
      <c r="C20" s="476" t="s">
        <v>180</v>
      </c>
      <c r="D20" s="543">
        <v>4</v>
      </c>
      <c r="E20" s="513">
        <f>(D20*0.25)*F20</f>
        <v>0.05</v>
      </c>
      <c r="F20" s="563">
        <v>0.05</v>
      </c>
      <c r="G20" s="1077"/>
      <c r="H20" s="1077"/>
      <c r="I20" s="1077"/>
      <c r="J20" s="1078"/>
      <c r="K20" s="561"/>
      <c r="L20" s="561"/>
      <c r="M20" s="496"/>
      <c r="N20" s="496"/>
      <c r="O20" s="496"/>
      <c r="P20" s="496"/>
      <c r="Q20" s="496"/>
      <c r="R20" s="496"/>
      <c r="S20" s="496"/>
      <c r="T20" s="496"/>
      <c r="U20" s="496"/>
      <c r="V20" s="496"/>
      <c r="W20" s="496"/>
      <c r="X20" s="496"/>
      <c r="Y20" s="496"/>
      <c r="Z20" s="496"/>
      <c r="AA20" s="496"/>
    </row>
    <row r="21" spans="1:27" ht="36.75" customHeight="1" thickBot="1" thickTop="1">
      <c r="A21" s="14"/>
      <c r="B21" s="459"/>
      <c r="C21" s="476" t="s">
        <v>181</v>
      </c>
      <c r="D21" s="543">
        <v>4</v>
      </c>
      <c r="E21" s="513">
        <f aca="true" t="shared" si="1" ref="E21:E26">(D21*0.25)*F21</f>
        <v>0.05</v>
      </c>
      <c r="F21" s="563">
        <v>0.05</v>
      </c>
      <c r="G21" s="1077"/>
      <c r="H21" s="1077"/>
      <c r="I21" s="1077"/>
      <c r="J21" s="1078"/>
      <c r="K21" s="561"/>
      <c r="L21" s="561"/>
      <c r="M21" s="496"/>
      <c r="N21" s="496"/>
      <c r="O21" s="496"/>
      <c r="P21" s="496"/>
      <c r="Q21" s="496"/>
      <c r="R21" s="496"/>
      <c r="S21" s="496"/>
      <c r="T21" s="496"/>
      <c r="U21" s="496"/>
      <c r="V21" s="496"/>
      <c r="W21" s="496"/>
      <c r="X21" s="496"/>
      <c r="Y21" s="496"/>
      <c r="Z21" s="496"/>
      <c r="AA21" s="496"/>
    </row>
    <row r="22" spans="1:27" ht="42" customHeight="1" thickBot="1" thickTop="1">
      <c r="A22" s="14"/>
      <c r="B22" s="459"/>
      <c r="C22" s="476" t="s">
        <v>182</v>
      </c>
      <c r="D22" s="543">
        <v>4</v>
      </c>
      <c r="E22" s="513">
        <f t="shared" si="1"/>
        <v>0.05</v>
      </c>
      <c r="F22" s="563">
        <v>0.05</v>
      </c>
      <c r="G22" s="1077"/>
      <c r="H22" s="1077"/>
      <c r="I22" s="1077"/>
      <c r="J22" s="1078"/>
      <c r="K22" s="561"/>
      <c r="L22" s="561"/>
      <c r="M22" s="496"/>
      <c r="N22" s="496"/>
      <c r="O22" s="496"/>
      <c r="P22" s="496"/>
      <c r="Q22" s="496"/>
      <c r="R22" s="496"/>
      <c r="S22" s="496"/>
      <c r="T22" s="496"/>
      <c r="U22" s="496"/>
      <c r="V22" s="496"/>
      <c r="W22" s="496"/>
      <c r="X22" s="496"/>
      <c r="Y22" s="496"/>
      <c r="Z22" s="496"/>
      <c r="AA22" s="496"/>
    </row>
    <row r="23" spans="1:27" ht="36.75" customHeight="1" thickBot="1" thickTop="1">
      <c r="A23" s="1"/>
      <c r="B23" s="459"/>
      <c r="C23" s="476" t="s">
        <v>183</v>
      </c>
      <c r="D23" s="543">
        <v>4</v>
      </c>
      <c r="E23" s="513">
        <f t="shared" si="1"/>
        <v>0.05</v>
      </c>
      <c r="F23" s="563">
        <v>0.05</v>
      </c>
      <c r="G23" s="1077"/>
      <c r="H23" s="1077"/>
      <c r="I23" s="1077"/>
      <c r="J23" s="1078"/>
      <c r="K23" s="561"/>
      <c r="L23" s="561"/>
      <c r="M23" s="496"/>
      <c r="N23" s="496"/>
      <c r="O23" s="496"/>
      <c r="P23" s="496"/>
      <c r="Q23" s="496"/>
      <c r="R23" s="496"/>
      <c r="S23" s="496"/>
      <c r="T23" s="496"/>
      <c r="U23" s="496"/>
      <c r="V23" s="496"/>
      <c r="W23" s="496"/>
      <c r="X23" s="496"/>
      <c r="Y23" s="496"/>
      <c r="Z23" s="496"/>
      <c r="AA23" s="496"/>
    </row>
    <row r="24" spans="1:27" ht="36.75" customHeight="1" thickBot="1" thickTop="1">
      <c r="A24" s="1"/>
      <c r="B24" s="459"/>
      <c r="C24" s="476" t="s">
        <v>184</v>
      </c>
      <c r="D24" s="543">
        <v>4</v>
      </c>
      <c r="E24" s="513">
        <f t="shared" si="1"/>
        <v>0.05</v>
      </c>
      <c r="F24" s="563">
        <v>0.05</v>
      </c>
      <c r="G24" s="1077"/>
      <c r="H24" s="1077"/>
      <c r="I24" s="1077"/>
      <c r="J24" s="1078"/>
      <c r="K24" s="561"/>
      <c r="L24" s="561"/>
      <c r="M24" s="496"/>
      <c r="N24" s="496"/>
      <c r="O24" s="496"/>
      <c r="P24" s="496"/>
      <c r="Q24" s="496"/>
      <c r="R24" s="496"/>
      <c r="S24" s="496"/>
      <c r="T24" s="496"/>
      <c r="U24" s="496"/>
      <c r="V24" s="496"/>
      <c r="W24" s="496"/>
      <c r="X24" s="496"/>
      <c r="Y24" s="496"/>
      <c r="Z24" s="496"/>
      <c r="AA24" s="496"/>
    </row>
    <row r="25" spans="1:27" ht="36.75" customHeight="1" thickBot="1" thickTop="1">
      <c r="A25" s="1"/>
      <c r="B25" s="459"/>
      <c r="C25" s="476" t="s">
        <v>185</v>
      </c>
      <c r="D25" s="543">
        <v>4</v>
      </c>
      <c r="E25" s="513">
        <f t="shared" si="1"/>
        <v>0.05</v>
      </c>
      <c r="F25" s="563">
        <v>0.05</v>
      </c>
      <c r="G25" s="1077"/>
      <c r="H25" s="1077"/>
      <c r="I25" s="1077"/>
      <c r="J25" s="1078"/>
      <c r="K25" s="561"/>
      <c r="L25" s="561"/>
      <c r="M25" s="496"/>
      <c r="N25" s="496"/>
      <c r="O25" s="496"/>
      <c r="P25" s="496"/>
      <c r="Q25" s="496"/>
      <c r="R25" s="496"/>
      <c r="S25" s="496"/>
      <c r="T25" s="496"/>
      <c r="U25" s="496"/>
      <c r="V25" s="496"/>
      <c r="W25" s="496"/>
      <c r="X25" s="496"/>
      <c r="Y25" s="496"/>
      <c r="Z25" s="496"/>
      <c r="AA25" s="496"/>
    </row>
    <row r="26" spans="1:27" ht="36.75" customHeight="1" thickBot="1" thickTop="1">
      <c r="A26" s="1"/>
      <c r="B26" s="459"/>
      <c r="C26" s="477" t="s">
        <v>186</v>
      </c>
      <c r="D26" s="543">
        <v>4</v>
      </c>
      <c r="E26" s="534">
        <f t="shared" si="1"/>
        <v>0.1</v>
      </c>
      <c r="F26" s="564">
        <v>0.1</v>
      </c>
      <c r="G26" s="1079"/>
      <c r="H26" s="1079"/>
      <c r="I26" s="1079"/>
      <c r="J26" s="1080"/>
      <c r="K26" s="561"/>
      <c r="L26" s="561"/>
      <c r="M26" s="496"/>
      <c r="N26" s="496"/>
      <c r="O26" s="496"/>
      <c r="P26" s="496"/>
      <c r="Q26" s="496"/>
      <c r="R26" s="496"/>
      <c r="S26" s="496"/>
      <c r="T26" s="496"/>
      <c r="U26" s="496"/>
      <c r="V26" s="496"/>
      <c r="W26" s="496"/>
      <c r="X26" s="496"/>
      <c r="Y26" s="496"/>
      <c r="Z26" s="496"/>
      <c r="AA26" s="496"/>
    </row>
    <row r="27" spans="1:12" ht="12" customHeight="1" thickTop="1">
      <c r="A27"/>
      <c r="B27"/>
      <c r="C27"/>
      <c r="E27"/>
      <c r="F27"/>
      <c r="G27"/>
      <c r="H27"/>
      <c r="I27"/>
      <c r="J27"/>
      <c r="K27"/>
      <c r="L27"/>
    </row>
    <row r="28" spans="1:12" ht="12" customHeight="1">
      <c r="A28"/>
      <c r="B28"/>
      <c r="C28"/>
      <c r="E28"/>
      <c r="F28"/>
      <c r="G28"/>
      <c r="H28"/>
      <c r="I28"/>
      <c r="J28"/>
      <c r="K28"/>
      <c r="L28"/>
    </row>
    <row r="29" spans="1:11" ht="15">
      <c r="A29"/>
      <c r="B29"/>
      <c r="C29"/>
      <c r="E29"/>
      <c r="F29"/>
      <c r="G29"/>
      <c r="H29"/>
      <c r="I29"/>
      <c r="J29"/>
      <c r="K29"/>
    </row>
    <row r="30" spans="2:10" ht="15">
      <c r="B30"/>
      <c r="C30"/>
      <c r="E30"/>
      <c r="F30"/>
      <c r="G30"/>
      <c r="H30"/>
      <c r="I30"/>
      <c r="J30"/>
    </row>
    <row r="31" spans="2:10" ht="12" customHeight="1">
      <c r="B31"/>
      <c r="C31"/>
      <c r="E31"/>
      <c r="F31"/>
      <c r="G31"/>
      <c r="H31"/>
      <c r="I31"/>
      <c r="J31"/>
    </row>
    <row r="32" spans="2:10" ht="12" customHeight="1">
      <c r="B32"/>
      <c r="C32"/>
      <c r="E32"/>
      <c r="F32"/>
      <c r="G32"/>
      <c r="H32"/>
      <c r="I32"/>
      <c r="J32"/>
    </row>
    <row r="53" spans="2:5" ht="12" customHeight="1" hidden="1">
      <c r="B53" s="4">
        <v>1</v>
      </c>
      <c r="C53" s="4">
        <v>2</v>
      </c>
      <c r="D53" s="249">
        <v>3</v>
      </c>
      <c r="E53" s="4">
        <v>4</v>
      </c>
    </row>
  </sheetData>
  <sheetProtection password="DC2A" sheet="1" formatCells="0" selectLockedCells="1"/>
  <mergeCells count="13">
    <mergeCell ref="G4:J4"/>
    <mergeCell ref="G5:J5"/>
    <mergeCell ref="D6:J6"/>
    <mergeCell ref="G19:J26"/>
    <mergeCell ref="B1:F1"/>
    <mergeCell ref="G1:J1"/>
    <mergeCell ref="H2:I2"/>
    <mergeCell ref="B3:D3"/>
    <mergeCell ref="E3:F3"/>
    <mergeCell ref="G3:J3"/>
    <mergeCell ref="G9:J17"/>
    <mergeCell ref="B4:D4"/>
    <mergeCell ref="E4:F4"/>
  </mergeCells>
  <dataValidations count="1">
    <dataValidation type="list" allowBlank="1" showInputMessage="1" showErrorMessage="1" errorTitle="Error" error="La calificación es de 1 a 4" sqref="D20:D26 D9:D17">
      <formula1>$B$53:$E$53</formula1>
    </dataValidation>
  </dataValidations>
  <printOptions horizontalCentered="1"/>
  <pageMargins left="0.38" right="0.59" top="0.54" bottom="0.4724409448818898" header="0.32" footer="0.4724409448818898"/>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AE61"/>
  <sheetViews>
    <sheetView zoomScalePageLayoutView="0" workbookViewId="0" topLeftCell="A1">
      <selection activeCell="A1" sqref="A1:IV3"/>
    </sheetView>
  </sheetViews>
  <sheetFormatPr defaultColWidth="11.421875" defaultRowHeight="12" customHeight="1"/>
  <cols>
    <col min="1" max="1" width="1.7109375" style="11" customWidth="1"/>
    <col min="2" max="2" width="2.421875" style="4" customWidth="1"/>
    <col min="3" max="3" width="3.7109375" style="4" customWidth="1"/>
    <col min="4" max="4" width="4.421875" style="4" customWidth="1"/>
    <col min="5" max="5" width="3.7109375" style="4" customWidth="1"/>
    <col min="6" max="6" width="2.57421875" style="4" customWidth="1"/>
    <col min="7" max="7" width="5.7109375" style="4" customWidth="1"/>
    <col min="8" max="8" width="6.421875" style="4" customWidth="1"/>
    <col min="9" max="9" width="6.00390625" style="4" customWidth="1"/>
    <col min="10" max="10" width="7.28125" style="4" customWidth="1"/>
    <col min="11" max="11" width="3.7109375" style="4" customWidth="1"/>
    <col min="12" max="12" width="4.140625" style="4" customWidth="1"/>
    <col min="13" max="13" width="3.7109375" style="4" customWidth="1"/>
    <col min="14" max="14" width="9.140625" style="4" customWidth="1"/>
    <col min="15" max="15" width="5.140625" style="4" customWidth="1"/>
    <col min="16" max="16" width="5.7109375" style="4" customWidth="1"/>
    <col min="17" max="17" width="3.7109375" style="4" customWidth="1"/>
    <col min="18" max="18" width="3.8515625" style="4" customWidth="1"/>
    <col min="19" max="19" width="4.140625" style="4" customWidth="1"/>
    <col min="20" max="21" width="3.7109375" style="4" customWidth="1"/>
    <col min="22" max="22" width="4.7109375" style="4" customWidth="1"/>
    <col min="23" max="23" width="2.57421875" style="4" customWidth="1"/>
    <col min="24" max="24" width="3.7109375" style="12" customWidth="1"/>
    <col min="25" max="25" width="4.00390625" style="4" customWidth="1"/>
    <col min="26" max="26" width="11.421875" style="4" customWidth="1"/>
    <col min="27" max="27" width="12.7109375" style="4" bestFit="1" customWidth="1"/>
    <col min="28" max="16384" width="11.421875" style="4" customWidth="1"/>
  </cols>
  <sheetData>
    <row r="1" spans="1:26" s="85" customFormat="1" ht="36.75" customHeight="1" thickBot="1">
      <c r="A1" s="568"/>
      <c r="B1" s="569"/>
      <c r="C1" s="569"/>
      <c r="D1" s="569"/>
      <c r="E1" s="569"/>
      <c r="F1" s="569"/>
      <c r="G1" s="570"/>
      <c r="H1" s="586" t="s">
        <v>430</v>
      </c>
      <c r="I1" s="587"/>
      <c r="J1" s="587"/>
      <c r="K1" s="587"/>
      <c r="L1" s="587"/>
      <c r="M1" s="587"/>
      <c r="N1" s="587"/>
      <c r="O1" s="587"/>
      <c r="P1" s="587"/>
      <c r="Q1" s="587"/>
      <c r="R1" s="587"/>
      <c r="S1" s="591" t="s">
        <v>432</v>
      </c>
      <c r="T1" s="592"/>
      <c r="U1" s="592"/>
      <c r="V1" s="592"/>
      <c r="W1" s="592"/>
      <c r="X1" s="592"/>
      <c r="Y1" s="593"/>
      <c r="Z1" s="4"/>
    </row>
    <row r="2" spans="1:26" ht="12" customHeight="1" thickBot="1">
      <c r="A2" s="14"/>
      <c r="B2" s="77"/>
      <c r="C2" s="77"/>
      <c r="D2" s="571"/>
      <c r="E2" s="572"/>
      <c r="F2" s="87"/>
      <c r="G2" s="573"/>
      <c r="H2" s="588"/>
      <c r="I2" s="589"/>
      <c r="J2" s="589"/>
      <c r="K2" s="589"/>
      <c r="L2" s="589"/>
      <c r="M2" s="589"/>
      <c r="N2" s="589"/>
      <c r="O2" s="589"/>
      <c r="P2" s="589"/>
      <c r="Q2" s="589"/>
      <c r="R2" s="590"/>
      <c r="S2" s="591" t="s">
        <v>433</v>
      </c>
      <c r="T2" s="592"/>
      <c r="U2" s="592"/>
      <c r="V2" s="592"/>
      <c r="W2" s="592"/>
      <c r="X2" s="592"/>
      <c r="Y2" s="593"/>
      <c r="Z2" s="85"/>
    </row>
    <row r="3" spans="1:26" ht="12" customHeight="1" thickBot="1">
      <c r="A3" s="574"/>
      <c r="B3" s="575"/>
      <c r="C3" s="576"/>
      <c r="D3" s="577"/>
      <c r="E3" s="577"/>
      <c r="F3" s="578"/>
      <c r="G3" s="579"/>
      <c r="H3" s="594" t="s">
        <v>434</v>
      </c>
      <c r="I3" s="595"/>
      <c r="J3" s="595"/>
      <c r="K3" s="595"/>
      <c r="L3" s="595"/>
      <c r="M3" s="595"/>
      <c r="N3" s="595"/>
      <c r="O3" s="595"/>
      <c r="P3" s="595"/>
      <c r="Q3" s="595"/>
      <c r="R3" s="596"/>
      <c r="S3" s="591"/>
      <c r="T3" s="592"/>
      <c r="U3" s="592"/>
      <c r="V3" s="592"/>
      <c r="W3" s="592"/>
      <c r="X3" s="592"/>
      <c r="Y3" s="593"/>
      <c r="Z3" s="85"/>
    </row>
    <row r="4" spans="1:25" s="85" customFormat="1" ht="12" customHeight="1">
      <c r="A4" s="28"/>
      <c r="B4" s="77"/>
      <c r="C4" s="77"/>
      <c r="D4" s="78"/>
      <c r="E4" s="79"/>
      <c r="F4" s="80"/>
      <c r="G4" s="80"/>
      <c r="H4" s="73"/>
      <c r="I4" s="80"/>
      <c r="J4" s="80"/>
      <c r="K4" s="28"/>
      <c r="L4" s="81"/>
      <c r="M4" s="80"/>
      <c r="N4" s="28"/>
      <c r="O4" s="28"/>
      <c r="P4" s="28"/>
      <c r="Q4" s="28"/>
      <c r="R4" s="82"/>
      <c r="S4" s="28"/>
      <c r="T4" s="82"/>
      <c r="U4" s="80"/>
      <c r="V4" s="80"/>
      <c r="W4" s="83"/>
      <c r="X4" s="80"/>
      <c r="Y4" s="84"/>
    </row>
    <row r="5" spans="1:25" ht="12" customHeight="1" thickBot="1">
      <c r="A5" s="14"/>
      <c r="B5" s="19"/>
      <c r="C5" s="19"/>
      <c r="D5" s="1"/>
      <c r="E5" s="1"/>
      <c r="F5" s="19"/>
      <c r="G5" s="19"/>
      <c r="H5" s="19"/>
      <c r="I5" s="19"/>
      <c r="J5" s="19"/>
      <c r="K5" s="19"/>
      <c r="L5" s="41"/>
      <c r="M5" s="1"/>
      <c r="N5" s="15"/>
      <c r="O5" s="15"/>
      <c r="P5" s="15"/>
      <c r="Q5" s="15"/>
      <c r="R5" s="15"/>
      <c r="S5" s="15"/>
      <c r="T5" s="15"/>
      <c r="U5" s="1"/>
      <c r="V5" s="1"/>
      <c r="W5" s="122"/>
      <c r="X5" s="1"/>
      <c r="Y5" s="17"/>
    </row>
    <row r="6" spans="1:25" ht="12" customHeight="1" thickBot="1" thickTop="1">
      <c r="A6" s="162"/>
      <c r="B6" s="163"/>
      <c r="C6" s="164"/>
      <c r="D6" s="164"/>
      <c r="E6" s="164"/>
      <c r="F6" s="164"/>
      <c r="G6" s="164"/>
      <c r="H6" s="164"/>
      <c r="I6" s="164"/>
      <c r="J6" s="164"/>
      <c r="K6" s="163"/>
      <c r="L6" s="163"/>
      <c r="M6" s="163"/>
      <c r="N6" s="163"/>
      <c r="O6" s="163"/>
      <c r="P6" s="163"/>
      <c r="Q6" s="163"/>
      <c r="R6" s="163"/>
      <c r="S6" s="163"/>
      <c r="T6" s="163"/>
      <c r="U6" s="163"/>
      <c r="V6" s="165"/>
      <c r="W6" s="163"/>
      <c r="X6" s="163"/>
      <c r="Y6" s="166"/>
    </row>
    <row r="7" spans="1:25" s="76" customFormat="1" ht="15.75" customHeight="1" thickBot="1">
      <c r="A7" s="731" t="s">
        <v>385</v>
      </c>
      <c r="B7" s="732"/>
      <c r="C7" s="732"/>
      <c r="D7" s="732"/>
      <c r="E7" s="732"/>
      <c r="F7" s="732"/>
      <c r="G7" s="732"/>
      <c r="H7" s="732"/>
      <c r="I7" s="732"/>
      <c r="J7" s="732"/>
      <c r="K7" s="732"/>
      <c r="L7" s="732"/>
      <c r="M7" s="732"/>
      <c r="N7" s="732"/>
      <c r="O7" s="732"/>
      <c r="P7" s="732"/>
      <c r="Q7" s="732"/>
      <c r="R7" s="732"/>
      <c r="S7" s="732"/>
      <c r="T7" s="732"/>
      <c r="U7" s="732"/>
      <c r="V7" s="655" t="s">
        <v>354</v>
      </c>
      <c r="W7" s="656"/>
      <c r="X7" s="656"/>
      <c r="Y7" s="657"/>
    </row>
    <row r="8" spans="1:25" ht="12" customHeight="1">
      <c r="A8" s="167"/>
      <c r="B8" s="89"/>
      <c r="C8" s="19"/>
      <c r="D8" s="19"/>
      <c r="E8" s="19"/>
      <c r="F8" s="19"/>
      <c r="G8" s="19"/>
      <c r="H8" s="19"/>
      <c r="I8" s="19"/>
      <c r="J8" s="15"/>
      <c r="K8" s="19"/>
      <c r="L8" s="15"/>
      <c r="M8" s="15"/>
      <c r="N8" s="72"/>
      <c r="O8" s="15"/>
      <c r="P8" s="15"/>
      <c r="Q8" s="15"/>
      <c r="R8" s="15"/>
      <c r="S8" s="15"/>
      <c r="T8" s="15"/>
      <c r="U8" s="15"/>
      <c r="V8" s="36"/>
      <c r="W8" s="651">
        <v>2</v>
      </c>
      <c r="X8" s="652"/>
      <c r="Y8" s="168"/>
    </row>
    <row r="9" spans="1:25" ht="12" customHeight="1" thickBot="1">
      <c r="A9" s="167"/>
      <c r="B9" s="15"/>
      <c r="C9" s="19"/>
      <c r="D9" s="19"/>
      <c r="E9" s="19"/>
      <c r="F9" s="19"/>
      <c r="G9" s="19"/>
      <c r="H9" s="19"/>
      <c r="I9" s="19"/>
      <c r="J9" s="15"/>
      <c r="K9" s="15"/>
      <c r="L9" s="15"/>
      <c r="M9" s="15"/>
      <c r="N9" s="15"/>
      <c r="O9" s="15"/>
      <c r="P9" s="15"/>
      <c r="Q9" s="15"/>
      <c r="R9" s="42"/>
      <c r="S9" s="42"/>
      <c r="T9" s="42"/>
      <c r="U9" s="42"/>
      <c r="V9" s="123"/>
      <c r="W9" s="653"/>
      <c r="X9" s="654"/>
      <c r="Y9" s="169"/>
    </row>
    <row r="10" spans="1:25" ht="21.75" customHeight="1" thickBot="1">
      <c r="A10" s="667" t="s">
        <v>355</v>
      </c>
      <c r="B10" s="668"/>
      <c r="C10" s="668"/>
      <c r="D10" s="668"/>
      <c r="E10" s="669"/>
      <c r="F10" s="19"/>
      <c r="G10" s="19"/>
      <c r="H10" s="19"/>
      <c r="I10" s="19"/>
      <c r="J10" s="15"/>
      <c r="K10" s="15"/>
      <c r="L10" s="15"/>
      <c r="M10" s="15"/>
      <c r="N10" s="15"/>
      <c r="O10" s="15"/>
      <c r="P10" s="15"/>
      <c r="Q10" s="15"/>
      <c r="R10" s="733" t="s">
        <v>353</v>
      </c>
      <c r="S10" s="734"/>
      <c r="T10" s="734"/>
      <c r="U10" s="735"/>
      <c r="V10" s="658" t="s">
        <v>266</v>
      </c>
      <c r="W10" s="659"/>
      <c r="X10" s="659"/>
      <c r="Y10" s="660"/>
    </row>
    <row r="11" spans="1:25" ht="23.25" customHeight="1" thickBot="1">
      <c r="A11" s="723">
        <f>'Portada Pag 1'!A11</f>
        <v>0</v>
      </c>
      <c r="B11" s="724"/>
      <c r="C11" s="724"/>
      <c r="D11" s="724"/>
      <c r="E11" s="724"/>
      <c r="F11" s="724"/>
      <c r="G11" s="724"/>
      <c r="H11" s="724"/>
      <c r="I11" s="724"/>
      <c r="J11" s="724"/>
      <c r="K11" s="724"/>
      <c r="L11" s="724"/>
      <c r="M11" s="724"/>
      <c r="N11" s="724"/>
      <c r="O11" s="724"/>
      <c r="P11" s="724"/>
      <c r="Q11" s="725"/>
      <c r="R11" s="632">
        <f>'Portada Pag 1'!R11:U11</f>
        <v>0</v>
      </c>
      <c r="S11" s="633"/>
      <c r="T11" s="633"/>
      <c r="U11" s="634"/>
      <c r="V11" s="629">
        <f>'Portada Pag 1'!V11</f>
        <v>0</v>
      </c>
      <c r="W11" s="630"/>
      <c r="X11" s="630"/>
      <c r="Y11" s="631"/>
    </row>
    <row r="12" spans="1:25" s="17" customFormat="1" ht="12" customHeight="1" thickTop="1">
      <c r="A12" s="167"/>
      <c r="B12" s="26"/>
      <c r="C12" s="52"/>
      <c r="D12" s="52"/>
      <c r="E12" s="52"/>
      <c r="F12" s="52"/>
      <c r="G12" s="52"/>
      <c r="H12" s="52"/>
      <c r="I12" s="52"/>
      <c r="J12" s="52"/>
      <c r="K12" s="52"/>
      <c r="L12" s="15"/>
      <c r="M12" s="15"/>
      <c r="N12" s="15"/>
      <c r="O12" s="15"/>
      <c r="P12" s="55"/>
      <c r="Q12" s="15"/>
      <c r="R12" s="15"/>
      <c r="S12" s="1"/>
      <c r="T12" s="1"/>
      <c r="U12" s="15"/>
      <c r="V12" s="15"/>
      <c r="W12" s="15"/>
      <c r="X12" s="15"/>
      <c r="Y12" s="168"/>
    </row>
    <row r="13" spans="1:30" s="17" customFormat="1" ht="23.25" customHeight="1">
      <c r="A13" s="726" t="s">
        <v>387</v>
      </c>
      <c r="B13" s="727"/>
      <c r="C13" s="727"/>
      <c r="D13" s="727"/>
      <c r="E13" s="727"/>
      <c r="F13" s="727"/>
      <c r="G13" s="727"/>
      <c r="H13" s="727"/>
      <c r="I13" s="727"/>
      <c r="J13" s="727"/>
      <c r="K13" s="727"/>
      <c r="L13" s="727"/>
      <c r="M13" s="727"/>
      <c r="N13" s="727"/>
      <c r="O13" s="727"/>
      <c r="P13" s="727"/>
      <c r="Q13" s="727"/>
      <c r="R13" s="727"/>
      <c r="S13" s="727"/>
      <c r="T13" s="727"/>
      <c r="U13" s="727"/>
      <c r="V13" s="727"/>
      <c r="W13" s="727"/>
      <c r="X13" s="727"/>
      <c r="Y13" s="728"/>
      <c r="AB13" s="29"/>
      <c r="AC13" s="29"/>
      <c r="AD13" s="29"/>
    </row>
    <row r="14" spans="1:31" s="17" customFormat="1" ht="23.25" customHeight="1">
      <c r="A14" s="330" t="s">
        <v>388</v>
      </c>
      <c r="B14" s="329"/>
      <c r="C14" s="329"/>
      <c r="D14" s="329"/>
      <c r="E14" s="329"/>
      <c r="F14" s="329"/>
      <c r="G14" s="329"/>
      <c r="H14" s="729">
        <f>A11</f>
        <v>0</v>
      </c>
      <c r="I14" s="729"/>
      <c r="J14" s="729"/>
      <c r="K14" s="729"/>
      <c r="L14" s="729"/>
      <c r="M14" s="729"/>
      <c r="N14" s="729"/>
      <c r="O14" s="729"/>
      <c r="P14" s="729"/>
      <c r="Q14" s="729"/>
      <c r="R14" s="729"/>
      <c r="S14" s="729"/>
      <c r="T14" s="729"/>
      <c r="U14" s="729"/>
      <c r="V14" s="729"/>
      <c r="W14" s="729"/>
      <c r="X14" s="729"/>
      <c r="Y14" s="730"/>
      <c r="AB14" s="29"/>
      <c r="AC14" s="29"/>
      <c r="AD14" s="29"/>
      <c r="AE14" s="17">
        <f>IF(AND(O18&gt;=61%,O18&lt;=70%),"X",IF(AND(O18&lt;=70%,O20&gt;=60%),"_____",""))</f>
      </c>
    </row>
    <row r="15" spans="1:31" s="17" customFormat="1" ht="24" customHeight="1">
      <c r="A15" s="202"/>
      <c r="B15" s="722" t="s">
        <v>383</v>
      </c>
      <c r="C15" s="722"/>
      <c r="D15" s="722"/>
      <c r="E15" s="722"/>
      <c r="F15" s="722"/>
      <c r="G15" s="722"/>
      <c r="H15" s="722"/>
      <c r="I15" s="722"/>
      <c r="J15" s="41"/>
      <c r="K15" s="332"/>
      <c r="L15" s="332"/>
      <c r="M15" s="332"/>
      <c r="N15" s="1"/>
      <c r="O15" s="334"/>
      <c r="P15" s="334"/>
      <c r="Q15" s="1"/>
      <c r="R15" s="15"/>
      <c r="S15" s="15"/>
      <c r="T15" s="26"/>
      <c r="U15" s="29"/>
      <c r="V15" s="29"/>
      <c r="W15" s="29"/>
      <c r="X15" s="1"/>
      <c r="Y15" s="168"/>
      <c r="Z15" s="15"/>
      <c r="AA15" s="15"/>
      <c r="AB15" s="29"/>
      <c r="AC15" s="29"/>
      <c r="AD15" s="29"/>
      <c r="AE15" s="15"/>
    </row>
    <row r="16" spans="1:31" s="17" customFormat="1" ht="23.25" customHeight="1">
      <c r="A16" s="202"/>
      <c r="B16" s="722"/>
      <c r="C16" s="722"/>
      <c r="D16" s="722"/>
      <c r="E16" s="722"/>
      <c r="F16" s="722"/>
      <c r="G16" s="722"/>
      <c r="H16" s="722"/>
      <c r="I16" s="722"/>
      <c r="J16" s="41"/>
      <c r="K16" s="333"/>
      <c r="L16" s="333"/>
      <c r="M16" s="333"/>
      <c r="N16" s="125"/>
      <c r="O16" s="334"/>
      <c r="P16" s="334"/>
      <c r="Q16" s="1"/>
      <c r="R16" s="15"/>
      <c r="S16" s="15"/>
      <c r="T16" s="26"/>
      <c r="U16" s="29"/>
      <c r="V16" s="29"/>
      <c r="W16" s="29"/>
      <c r="X16" s="1"/>
      <c r="Y16" s="168"/>
      <c r="Z16" s="15"/>
      <c r="AA16" s="15"/>
      <c r="AB16" s="29"/>
      <c r="AC16" s="29"/>
      <c r="AD16" s="29"/>
      <c r="AE16" s="15"/>
    </row>
    <row r="17" spans="1:31" s="17" customFormat="1" ht="21.75" customHeight="1" thickBot="1">
      <c r="A17" s="202"/>
      <c r="B17" s="124"/>
      <c r="C17" s="124"/>
      <c r="D17" s="125"/>
      <c r="E17" s="125"/>
      <c r="F17" s="125"/>
      <c r="G17" s="125"/>
      <c r="H17" s="125"/>
      <c r="I17" s="125"/>
      <c r="J17" s="125"/>
      <c r="K17" s="41"/>
      <c r="L17" s="41"/>
      <c r="M17" s="125"/>
      <c r="N17" s="125"/>
      <c r="O17" s="228"/>
      <c r="P17" s="228"/>
      <c r="Q17" s="1"/>
      <c r="R17" s="15"/>
      <c r="S17" s="272"/>
      <c r="T17" s="26"/>
      <c r="U17" s="29"/>
      <c r="V17" s="29"/>
      <c r="W17" s="29"/>
      <c r="X17" s="1"/>
      <c r="Y17" s="168"/>
      <c r="Z17" s="15"/>
      <c r="AA17" s="15"/>
      <c r="AB17" s="29"/>
      <c r="AC17" s="29"/>
      <c r="AD17" s="29"/>
      <c r="AE17" s="15"/>
    </row>
    <row r="18" spans="1:31" s="17" customFormat="1" ht="20.25" customHeight="1">
      <c r="A18" s="202"/>
      <c r="B18" s="41"/>
      <c r="G18" s="691" t="s">
        <v>296</v>
      </c>
      <c r="H18" s="692"/>
      <c r="I18" s="692"/>
      <c r="J18" s="692"/>
      <c r="K18" s="692"/>
      <c r="L18" s="692"/>
      <c r="M18" s="692"/>
      <c r="N18" s="692"/>
      <c r="O18" s="695">
        <f>Pag5!G6+Pag7!G11+Pag8!G14+Pag15!G6</f>
        <v>1</v>
      </c>
      <c r="P18" s="696"/>
      <c r="Q18" s="697"/>
      <c r="R18" s="15"/>
      <c r="S18" s="15"/>
      <c r="T18" s="26"/>
      <c r="U18" s="29"/>
      <c r="V18" s="29"/>
      <c r="W18" s="29"/>
      <c r="X18" s="1"/>
      <c r="Y18" s="168"/>
      <c r="Z18" s="15"/>
      <c r="AA18" s="15"/>
      <c r="AB18" s="29"/>
      <c r="AC18" s="29"/>
      <c r="AD18" s="29"/>
      <c r="AE18" s="15"/>
    </row>
    <row r="19" spans="1:31" s="17" customFormat="1" ht="9" customHeight="1" thickBot="1">
      <c r="A19" s="202"/>
      <c r="B19" s="41"/>
      <c r="G19" s="693"/>
      <c r="H19" s="694"/>
      <c r="I19" s="694"/>
      <c r="J19" s="694"/>
      <c r="K19" s="694"/>
      <c r="L19" s="694"/>
      <c r="M19" s="694"/>
      <c r="N19" s="694"/>
      <c r="O19" s="698"/>
      <c r="P19" s="699"/>
      <c r="Q19" s="700"/>
      <c r="R19" s="1"/>
      <c r="S19" s="1"/>
      <c r="T19" s="26"/>
      <c r="U19" s="29"/>
      <c r="V19" s="29"/>
      <c r="W19" s="29"/>
      <c r="X19" s="1"/>
      <c r="Y19" s="168"/>
      <c r="Z19" s="15"/>
      <c r="AA19" s="15"/>
      <c r="AB19" s="29"/>
      <c r="AC19" s="29"/>
      <c r="AD19" s="29"/>
      <c r="AE19" s="15"/>
    </row>
    <row r="20" spans="1:31" s="17" customFormat="1" ht="27.75" customHeight="1" thickBot="1">
      <c r="A20" s="202"/>
      <c r="C20" s="124"/>
      <c r="D20" s="195"/>
      <c r="E20" s="195"/>
      <c r="F20" s="1"/>
      <c r="G20" s="688" t="s">
        <v>371</v>
      </c>
      <c r="H20" s="689"/>
      <c r="I20" s="689"/>
      <c r="J20" s="689"/>
      <c r="K20" s="689"/>
      <c r="L20" s="689"/>
      <c r="M20" s="689"/>
      <c r="N20" s="689"/>
      <c r="O20" s="689"/>
      <c r="P20" s="689"/>
      <c r="Q20" s="690"/>
      <c r="R20" s="1"/>
      <c r="S20" s="1"/>
      <c r="T20" s="26"/>
      <c r="U20" s="29"/>
      <c r="V20" s="29"/>
      <c r="W20" s="29"/>
      <c r="X20" s="1"/>
      <c r="Y20" s="168"/>
      <c r="Z20" s="175"/>
      <c r="AA20" s="15"/>
      <c r="AB20" s="297"/>
      <c r="AC20" s="29"/>
      <c r="AD20" s="29"/>
      <c r="AE20" s="15"/>
    </row>
    <row r="21" spans="1:31" s="17" customFormat="1" ht="5.25" customHeight="1" thickBot="1">
      <c r="A21" s="202"/>
      <c r="B21" s="41"/>
      <c r="C21" s="195"/>
      <c r="D21" s="195"/>
      <c r="E21" s="195"/>
      <c r="F21" s="1"/>
      <c r="G21" s="1"/>
      <c r="H21" s="1"/>
      <c r="I21" s="1"/>
      <c r="J21" s="1"/>
      <c r="K21" s="1"/>
      <c r="L21" s="1"/>
      <c r="M21" s="1"/>
      <c r="N21" s="1"/>
      <c r="O21" s="1"/>
      <c r="P21" s="1"/>
      <c r="Q21" s="1"/>
      <c r="R21" s="1"/>
      <c r="S21" s="1"/>
      <c r="T21" s="26"/>
      <c r="U21" s="29"/>
      <c r="V21" s="29"/>
      <c r="W21" s="29"/>
      <c r="X21" s="1"/>
      <c r="Y21" s="168"/>
      <c r="Z21" s="175"/>
      <c r="AA21" s="15"/>
      <c r="AB21" s="29"/>
      <c r="AC21" s="29"/>
      <c r="AD21" s="29"/>
      <c r="AE21" s="15"/>
    </row>
    <row r="22" spans="1:31" s="17" customFormat="1" ht="24.75" customHeight="1" thickBot="1">
      <c r="A22" s="202"/>
      <c r="B22" s="41"/>
      <c r="C22" s="41"/>
      <c r="D22" s="41"/>
      <c r="E22" s="55"/>
      <c r="F22" s="1"/>
      <c r="G22" s="716" t="s">
        <v>297</v>
      </c>
      <c r="H22" s="717"/>
      <c r="I22" s="718"/>
      <c r="J22" s="275"/>
      <c r="K22" s="716" t="s">
        <v>299</v>
      </c>
      <c r="L22" s="717"/>
      <c r="M22" s="717"/>
      <c r="N22" s="718"/>
      <c r="O22" s="716" t="s">
        <v>298</v>
      </c>
      <c r="P22" s="717"/>
      <c r="Q22" s="718"/>
      <c r="R22" s="1"/>
      <c r="S22" s="1"/>
      <c r="T22" s="26"/>
      <c r="U22" s="29"/>
      <c r="V22" s="29"/>
      <c r="W22" s="29"/>
      <c r="X22" s="1"/>
      <c r="Y22" s="168"/>
      <c r="Z22" s="175"/>
      <c r="AA22" s="297"/>
      <c r="AB22" s="29"/>
      <c r="AC22" s="29"/>
      <c r="AD22" s="29"/>
      <c r="AE22" s="15"/>
    </row>
    <row r="23" spans="1:31" s="17" customFormat="1" ht="4.5" customHeight="1" thickBot="1">
      <c r="A23" s="202"/>
      <c r="B23" s="41"/>
      <c r="C23" s="41"/>
      <c r="D23" s="15"/>
      <c r="E23" s="15"/>
      <c r="F23" s="1"/>
      <c r="G23" s="129"/>
      <c r="H23" s="126"/>
      <c r="I23" s="128"/>
      <c r="J23" s="126"/>
      <c r="K23" s="127"/>
      <c r="L23" s="126"/>
      <c r="M23" s="126"/>
      <c r="N23" s="128"/>
      <c r="O23" s="132"/>
      <c r="P23" s="133"/>
      <c r="Q23" s="134"/>
      <c r="R23" s="1"/>
      <c r="S23" s="1"/>
      <c r="T23" s="26"/>
      <c r="U23" s="29"/>
      <c r="V23" s="29"/>
      <c r="W23" s="29"/>
      <c r="X23" s="1"/>
      <c r="Y23" s="180"/>
      <c r="Z23" s="182"/>
      <c r="AA23" s="15"/>
      <c r="AB23" s="29"/>
      <c r="AC23" s="29"/>
      <c r="AD23" s="29"/>
      <c r="AE23" s="15"/>
    </row>
    <row r="24" spans="1:31" s="17" customFormat="1" ht="21.75" customHeight="1" thickBot="1">
      <c r="A24" s="202"/>
      <c r="B24" s="41"/>
      <c r="C24" s="41"/>
      <c r="D24" s="15"/>
      <c r="E24" s="15"/>
      <c r="F24" s="1"/>
      <c r="G24" s="719" t="s">
        <v>300</v>
      </c>
      <c r="H24" s="720"/>
      <c r="I24" s="721"/>
      <c r="J24" s="322" t="str">
        <f>IF(AND(O18&gt;=71%,O18&lt;=100%),"X",IF(AND(O18&lt;=70%,O18&gt;=61%),"_____",""))</f>
        <v>X</v>
      </c>
      <c r="K24" s="331" t="s">
        <v>376</v>
      </c>
      <c r="L24" s="130"/>
      <c r="M24" s="130"/>
      <c r="N24" s="131"/>
      <c r="O24" s="713" t="s">
        <v>301</v>
      </c>
      <c r="P24" s="714"/>
      <c r="Q24" s="715"/>
      <c r="R24" s="1"/>
      <c r="S24" s="1"/>
      <c r="T24" s="26"/>
      <c r="U24" s="29"/>
      <c r="V24" s="29"/>
      <c r="W24" s="29"/>
      <c r="X24" s="1"/>
      <c r="Y24" s="180"/>
      <c r="Z24" s="182"/>
      <c r="AA24" s="297"/>
      <c r="AB24" s="29"/>
      <c r="AC24" s="29"/>
      <c r="AD24" s="29"/>
      <c r="AE24" s="15"/>
    </row>
    <row r="25" spans="1:31" s="17" customFormat="1" ht="6.75" customHeight="1" thickBot="1">
      <c r="A25" s="202"/>
      <c r="B25" s="41"/>
      <c r="C25" s="41"/>
      <c r="D25" s="15"/>
      <c r="E25" s="15"/>
      <c r="F25" s="1"/>
      <c r="G25" s="196"/>
      <c r="H25" s="197"/>
      <c r="I25" s="198"/>
      <c r="J25" s="126"/>
      <c r="K25" s="127"/>
      <c r="L25" s="126"/>
      <c r="M25" s="126"/>
      <c r="N25" s="128"/>
      <c r="O25" s="141"/>
      <c r="P25" s="142"/>
      <c r="Q25" s="199"/>
      <c r="R25" s="1"/>
      <c r="S25" s="1"/>
      <c r="T25" s="26"/>
      <c r="U25" s="29"/>
      <c r="V25" s="29"/>
      <c r="W25" s="29"/>
      <c r="X25" s="1"/>
      <c r="Y25" s="180"/>
      <c r="Z25" s="182"/>
      <c r="AA25" s="15"/>
      <c r="AB25" s="29"/>
      <c r="AC25" s="29"/>
      <c r="AD25" s="29"/>
      <c r="AE25" s="15"/>
    </row>
    <row r="26" spans="1:31" s="17" customFormat="1" ht="21.75" customHeight="1" thickBot="1">
      <c r="A26" s="202"/>
      <c r="B26" s="41"/>
      <c r="C26" s="41"/>
      <c r="D26" s="15"/>
      <c r="E26" s="15"/>
      <c r="F26" s="1"/>
      <c r="G26" s="719" t="s">
        <v>302</v>
      </c>
      <c r="H26" s="720"/>
      <c r="I26" s="721"/>
      <c r="J26" s="322">
        <f>IF(AND(O18&gt;=61%,O18&lt;=70%),"X",IF(AND(O18&lt;=70%,O20&gt;=60%),"_____",""))</f>
      </c>
      <c r="K26" s="331" t="s">
        <v>377</v>
      </c>
      <c r="L26" s="130"/>
      <c r="M26" s="130"/>
      <c r="N26" s="131"/>
      <c r="O26" s="713" t="s">
        <v>303</v>
      </c>
      <c r="P26" s="714"/>
      <c r="Q26" s="715"/>
      <c r="R26" s="1"/>
      <c r="T26" s="26"/>
      <c r="U26" s="29"/>
      <c r="V26" s="29"/>
      <c r="W26" s="29"/>
      <c r="X26" s="1"/>
      <c r="Y26" s="180"/>
      <c r="Z26" s="182"/>
      <c r="AA26" s="15"/>
      <c r="AB26" s="29"/>
      <c r="AC26" s="29"/>
      <c r="AD26" s="29"/>
      <c r="AE26" s="15"/>
    </row>
    <row r="27" spans="1:31" s="17" customFormat="1" ht="7.5" customHeight="1" thickBot="1">
      <c r="A27" s="202"/>
      <c r="B27" s="41"/>
      <c r="C27" s="41"/>
      <c r="D27" s="15"/>
      <c r="E27" s="15"/>
      <c r="F27" s="1"/>
      <c r="G27" s="196"/>
      <c r="H27" s="197"/>
      <c r="I27" s="198"/>
      <c r="J27" s="126"/>
      <c r="K27" s="127"/>
      <c r="L27" s="126"/>
      <c r="M27" s="126"/>
      <c r="N27" s="128"/>
      <c r="O27" s="141"/>
      <c r="P27" s="142"/>
      <c r="Q27" s="199"/>
      <c r="R27" s="1"/>
      <c r="S27" s="1"/>
      <c r="T27" s="26"/>
      <c r="U27" s="29"/>
      <c r="V27" s="29"/>
      <c r="W27" s="29"/>
      <c r="X27" s="1"/>
      <c r="Y27" s="180"/>
      <c r="Z27" s="182"/>
      <c r="AA27" s="15"/>
      <c r="AB27" s="29"/>
      <c r="AC27" s="29"/>
      <c r="AD27" s="29"/>
      <c r="AE27" s="15"/>
    </row>
    <row r="28" spans="1:31" ht="21.75" customHeight="1" thickBot="1">
      <c r="A28" s="203"/>
      <c r="B28" s="41"/>
      <c r="C28" s="41"/>
      <c r="D28" s="6"/>
      <c r="E28" s="6"/>
      <c r="F28" s="1"/>
      <c r="G28" s="719" t="s">
        <v>304</v>
      </c>
      <c r="H28" s="720"/>
      <c r="I28" s="721"/>
      <c r="J28" s="322">
        <f>IF(AND(O18&gt;=0%,O18&lt;=60%),"X",IF(AND(O18&lt;=60%,O18&gt;=61%),"_____",""))</f>
      </c>
      <c r="K28" s="331" t="s">
        <v>378</v>
      </c>
      <c r="L28" s="130"/>
      <c r="M28" s="130"/>
      <c r="N28" s="131"/>
      <c r="O28" s="713" t="s">
        <v>305</v>
      </c>
      <c r="P28" s="714"/>
      <c r="Q28" s="715"/>
      <c r="R28" s="1"/>
      <c r="S28" s="1"/>
      <c r="T28" s="26"/>
      <c r="U28" s="29"/>
      <c r="V28" s="29"/>
      <c r="W28" s="29"/>
      <c r="X28" s="1"/>
      <c r="Y28" s="180"/>
      <c r="Z28" s="298"/>
      <c r="AA28" s="6"/>
      <c r="AB28" s="6"/>
      <c r="AC28" s="6"/>
      <c r="AD28" s="6"/>
      <c r="AE28" s="6"/>
    </row>
    <row r="29" spans="1:31" ht="9" customHeight="1" thickBot="1">
      <c r="A29" s="203"/>
      <c r="B29" s="41"/>
      <c r="C29" s="41"/>
      <c r="D29" s="6"/>
      <c r="E29" s="6"/>
      <c r="F29" s="1"/>
      <c r="G29" s="197"/>
      <c r="H29" s="197"/>
      <c r="I29" s="197"/>
      <c r="J29" s="126"/>
      <c r="K29" s="126"/>
      <c r="L29" s="126"/>
      <c r="M29" s="126"/>
      <c r="N29" s="126"/>
      <c r="O29" s="142"/>
      <c r="P29" s="142"/>
      <c r="Q29" s="142"/>
      <c r="R29" s="1"/>
      <c r="S29" s="1"/>
      <c r="T29" s="26"/>
      <c r="U29" s="29"/>
      <c r="V29" s="29"/>
      <c r="W29" s="29"/>
      <c r="X29" s="1"/>
      <c r="Y29" s="180"/>
      <c r="Z29" s="182"/>
      <c r="AA29" s="6"/>
      <c r="AB29" s="6"/>
      <c r="AC29" s="6"/>
      <c r="AD29" s="6"/>
      <c r="AE29" s="6"/>
    </row>
    <row r="30" spans="1:31" ht="24" customHeight="1" thickTop="1">
      <c r="A30" s="193"/>
      <c r="B30" s="201" t="s">
        <v>372</v>
      </c>
      <c r="C30" s="201"/>
      <c r="D30" s="189"/>
      <c r="E30" s="189"/>
      <c r="F30" s="189"/>
      <c r="G30" s="189"/>
      <c r="H30" s="189"/>
      <c r="I30" s="189"/>
      <c r="J30" s="189"/>
      <c r="K30" s="189"/>
      <c r="L30" s="189"/>
      <c r="M30" s="189"/>
      <c r="N30" s="189"/>
      <c r="O30" s="189"/>
      <c r="P30" s="189"/>
      <c r="Q30" s="189"/>
      <c r="R30" s="189"/>
      <c r="S30" s="189"/>
      <c r="T30" s="189"/>
      <c r="U30" s="189"/>
      <c r="V30" s="189"/>
      <c r="W30" s="189"/>
      <c r="X30" s="189"/>
      <c r="Y30" s="191"/>
      <c r="Z30" s="299"/>
      <c r="AA30" s="6"/>
      <c r="AB30" s="3"/>
      <c r="AC30" s="3"/>
      <c r="AD30" s="3"/>
      <c r="AE30" s="6"/>
    </row>
    <row r="31" spans="1:31" ht="22.5" customHeight="1">
      <c r="A31" s="181"/>
      <c r="B31" s="6"/>
      <c r="C31" s="200"/>
      <c r="D31" s="200"/>
      <c r="E31" s="200"/>
      <c r="F31" s="200"/>
      <c r="G31" s="200"/>
      <c r="H31" s="200"/>
      <c r="I31" s="200"/>
      <c r="J31" s="200"/>
      <c r="K31" s="200"/>
      <c r="L31" s="200"/>
      <c r="M31" s="200"/>
      <c r="N31" s="200"/>
      <c r="O31" s="200"/>
      <c r="P31" s="200"/>
      <c r="Q31" s="200"/>
      <c r="R31" s="200"/>
      <c r="S31" s="200"/>
      <c r="T31" s="200"/>
      <c r="U31" s="200"/>
      <c r="V31" s="200"/>
      <c r="W31" s="200"/>
      <c r="X31" s="200"/>
      <c r="Y31" s="180"/>
      <c r="Z31" s="299"/>
      <c r="AA31" s="6"/>
      <c r="AB31" s="3"/>
      <c r="AC31" s="3"/>
      <c r="AD31" s="3"/>
      <c r="AE31" s="6"/>
    </row>
    <row r="32" spans="1:31" ht="17.25" customHeight="1">
      <c r="A32" s="181"/>
      <c r="B32" s="6"/>
      <c r="C32" s="200"/>
      <c r="D32" s="200"/>
      <c r="E32" s="200"/>
      <c r="F32" s="200"/>
      <c r="G32" s="200"/>
      <c r="H32" s="200"/>
      <c r="I32" s="200"/>
      <c r="J32" s="200"/>
      <c r="K32" s="200"/>
      <c r="L32" s="200"/>
      <c r="M32" s="200"/>
      <c r="N32" s="200"/>
      <c r="O32" s="200"/>
      <c r="P32" s="200"/>
      <c r="Q32" s="200"/>
      <c r="R32" s="200"/>
      <c r="S32" s="200"/>
      <c r="T32" s="200"/>
      <c r="U32" s="200"/>
      <c r="V32" s="200"/>
      <c r="W32" s="200"/>
      <c r="X32" s="200"/>
      <c r="Y32" s="180"/>
      <c r="Z32" s="299"/>
      <c r="AA32" s="6"/>
      <c r="AB32" s="3"/>
      <c r="AC32" s="3"/>
      <c r="AD32" s="3"/>
      <c r="AE32" s="6"/>
    </row>
    <row r="33" spans="1:31" ht="16.5" customHeight="1">
      <c r="A33" s="181"/>
      <c r="B33" s="6"/>
      <c r="C33" s="200"/>
      <c r="D33" s="200"/>
      <c r="E33" s="200"/>
      <c r="F33" s="200"/>
      <c r="G33" s="200"/>
      <c r="H33" s="200"/>
      <c r="I33" s="200"/>
      <c r="J33" s="200"/>
      <c r="K33" s="200"/>
      <c r="L33" s="200"/>
      <c r="M33" s="200"/>
      <c r="N33" s="200"/>
      <c r="O33" s="200"/>
      <c r="P33" s="200"/>
      <c r="Q33" s="200"/>
      <c r="R33" s="200"/>
      <c r="S33" s="200"/>
      <c r="T33" s="200"/>
      <c r="U33" s="200"/>
      <c r="V33" s="200"/>
      <c r="W33" s="200"/>
      <c r="X33" s="200"/>
      <c r="Y33" s="180"/>
      <c r="Z33" s="299"/>
      <c r="AA33" s="6"/>
      <c r="AB33" s="3"/>
      <c r="AC33" s="3"/>
      <c r="AD33" s="3"/>
      <c r="AE33" s="6"/>
    </row>
    <row r="34" spans="1:31" ht="18" customHeight="1">
      <c r="A34" s="181"/>
      <c r="B34" s="6"/>
      <c r="C34" s="200"/>
      <c r="D34" s="200"/>
      <c r="E34" s="200"/>
      <c r="F34" s="200"/>
      <c r="G34" s="200"/>
      <c r="H34" s="200"/>
      <c r="I34" s="200"/>
      <c r="J34" s="200"/>
      <c r="K34" s="200"/>
      <c r="L34" s="200"/>
      <c r="M34" s="200"/>
      <c r="N34" s="200"/>
      <c r="O34" s="200"/>
      <c r="P34" s="200"/>
      <c r="Q34" s="200"/>
      <c r="R34" s="200"/>
      <c r="S34" s="200"/>
      <c r="T34" s="200"/>
      <c r="U34" s="200"/>
      <c r="V34" s="200"/>
      <c r="W34" s="200"/>
      <c r="X34" s="200"/>
      <c r="Y34" s="180"/>
      <c r="Z34" s="299"/>
      <c r="AA34" s="6"/>
      <c r="AB34" s="3"/>
      <c r="AC34" s="3"/>
      <c r="AD34" s="3"/>
      <c r="AE34" s="6"/>
    </row>
    <row r="35" spans="1:31" ht="15" customHeight="1" thickBot="1">
      <c r="A35" s="184"/>
      <c r="B35" s="185"/>
      <c r="C35" s="185"/>
      <c r="D35" s="185"/>
      <c r="E35" s="185"/>
      <c r="F35" s="185"/>
      <c r="G35" s="186"/>
      <c r="H35" s="186"/>
      <c r="I35" s="186"/>
      <c r="J35" s="186"/>
      <c r="K35" s="186"/>
      <c r="L35" s="186"/>
      <c r="M35" s="186"/>
      <c r="N35" s="186"/>
      <c r="O35" s="186"/>
      <c r="P35" s="186"/>
      <c r="Q35" s="186"/>
      <c r="R35" s="186"/>
      <c r="S35" s="186"/>
      <c r="T35" s="186"/>
      <c r="U35" s="186"/>
      <c r="V35" s="186"/>
      <c r="W35" s="186"/>
      <c r="X35" s="186"/>
      <c r="Y35" s="187"/>
      <c r="Z35" s="299"/>
      <c r="AA35" s="6"/>
      <c r="AB35" s="3"/>
      <c r="AC35" s="3"/>
      <c r="AD35" s="3"/>
      <c r="AE35" s="6"/>
    </row>
    <row r="36" spans="1:31" ht="11.25" customHeight="1" thickBot="1" thickTop="1">
      <c r="A36" s="188"/>
      <c r="B36" s="189"/>
      <c r="C36" s="189"/>
      <c r="D36" s="189"/>
      <c r="E36" s="189"/>
      <c r="F36" s="189"/>
      <c r="G36" s="189"/>
      <c r="H36" s="189"/>
      <c r="I36" s="189"/>
      <c r="J36" s="189"/>
      <c r="K36" s="189"/>
      <c r="L36" s="189"/>
      <c r="M36" s="190"/>
      <c r="N36" s="190"/>
      <c r="O36" s="189"/>
      <c r="P36" s="189"/>
      <c r="Q36" s="189"/>
      <c r="R36" s="189"/>
      <c r="S36" s="189"/>
      <c r="T36" s="189"/>
      <c r="U36" s="189"/>
      <c r="V36" s="189"/>
      <c r="W36" s="190"/>
      <c r="X36" s="190"/>
      <c r="Y36" s="191"/>
      <c r="Z36" s="299"/>
      <c r="AA36" s="6"/>
      <c r="AB36" s="3"/>
      <c r="AC36" s="3"/>
      <c r="AD36" s="3"/>
      <c r="AE36" s="6"/>
    </row>
    <row r="37" spans="1:31" s="17" customFormat="1" ht="21" customHeight="1">
      <c r="A37" s="182"/>
      <c r="B37" s="1"/>
      <c r="C37" s="701"/>
      <c r="D37" s="702"/>
      <c r="E37" s="702"/>
      <c r="F37" s="702"/>
      <c r="G37" s="702"/>
      <c r="H37" s="702"/>
      <c r="I37" s="702"/>
      <c r="J37" s="702"/>
      <c r="K37" s="702"/>
      <c r="L37" s="702"/>
      <c r="M37" s="703"/>
      <c r="N37" s="204"/>
      <c r="O37" s="707"/>
      <c r="P37" s="708"/>
      <c r="Q37" s="708"/>
      <c r="R37" s="708"/>
      <c r="S37" s="708"/>
      <c r="T37" s="708"/>
      <c r="U37" s="708"/>
      <c r="V37" s="708"/>
      <c r="W37" s="708"/>
      <c r="X37" s="709"/>
      <c r="Y37" s="180"/>
      <c r="Z37" s="175"/>
      <c r="AA37" s="15"/>
      <c r="AB37" s="15"/>
      <c r="AC37" s="15"/>
      <c r="AD37" s="15"/>
      <c r="AE37" s="15"/>
    </row>
    <row r="38" spans="1:31" s="17" customFormat="1" ht="23.25" customHeight="1">
      <c r="A38" s="182"/>
      <c r="B38" s="1"/>
      <c r="C38" s="704"/>
      <c r="D38" s="705"/>
      <c r="E38" s="705"/>
      <c r="F38" s="705"/>
      <c r="G38" s="705"/>
      <c r="H38" s="705"/>
      <c r="I38" s="705"/>
      <c r="J38" s="705"/>
      <c r="K38" s="705"/>
      <c r="L38" s="705"/>
      <c r="M38" s="706"/>
      <c r="N38" s="204"/>
      <c r="O38" s="710"/>
      <c r="P38" s="711"/>
      <c r="Q38" s="711"/>
      <c r="R38" s="711"/>
      <c r="S38" s="711"/>
      <c r="T38" s="711"/>
      <c r="U38" s="711"/>
      <c r="V38" s="711"/>
      <c r="W38" s="711"/>
      <c r="X38" s="712"/>
      <c r="Y38" s="180"/>
      <c r="Z38" s="175"/>
      <c r="AA38" s="140"/>
      <c r="AB38" s="15"/>
      <c r="AC38" s="15"/>
      <c r="AD38" s="15"/>
      <c r="AE38" s="15"/>
    </row>
    <row r="39" spans="1:31" ht="30.75" customHeight="1">
      <c r="A39" s="182"/>
      <c r="B39" s="1"/>
      <c r="C39" s="704"/>
      <c r="D39" s="705"/>
      <c r="E39" s="705"/>
      <c r="F39" s="705"/>
      <c r="G39" s="705"/>
      <c r="H39" s="705"/>
      <c r="I39" s="705"/>
      <c r="J39" s="705"/>
      <c r="K39" s="705"/>
      <c r="L39" s="705"/>
      <c r="M39" s="706"/>
      <c r="N39" s="204"/>
      <c r="O39" s="710"/>
      <c r="P39" s="711"/>
      <c r="Q39" s="711"/>
      <c r="R39" s="711"/>
      <c r="S39" s="711"/>
      <c r="T39" s="711"/>
      <c r="U39" s="711"/>
      <c r="V39" s="711"/>
      <c r="W39" s="711"/>
      <c r="X39" s="712"/>
      <c r="Y39" s="180"/>
      <c r="Z39" s="299"/>
      <c r="AA39" s="6"/>
      <c r="AB39" s="6"/>
      <c r="AC39" s="6"/>
      <c r="AD39" s="6"/>
      <c r="AE39" s="6"/>
    </row>
    <row r="40" spans="1:31" s="17" customFormat="1" ht="18.75" customHeight="1" thickBot="1">
      <c r="A40" s="182"/>
      <c r="B40" s="1"/>
      <c r="C40" s="746">
        <f>'Portada Pag 1'!G23</f>
        <v>0</v>
      </c>
      <c r="D40" s="747"/>
      <c r="E40" s="747"/>
      <c r="F40" s="747"/>
      <c r="G40" s="747"/>
      <c r="H40" s="747"/>
      <c r="I40" s="747"/>
      <c r="J40" s="747"/>
      <c r="K40" s="747"/>
      <c r="L40" s="747"/>
      <c r="M40" s="748"/>
      <c r="N40" s="204"/>
      <c r="O40" s="746">
        <f>'Portada Pag 1'!G34</f>
        <v>0</v>
      </c>
      <c r="P40" s="747"/>
      <c r="Q40" s="747"/>
      <c r="R40" s="747"/>
      <c r="S40" s="747"/>
      <c r="T40" s="747"/>
      <c r="U40" s="747"/>
      <c r="V40" s="747"/>
      <c r="W40" s="747"/>
      <c r="X40" s="748"/>
      <c r="Y40" s="180"/>
      <c r="Z40" s="175"/>
      <c r="AA40" s="15"/>
      <c r="AB40" s="15"/>
      <c r="AC40" s="15"/>
      <c r="AD40" s="15"/>
      <c r="AE40" s="15"/>
    </row>
    <row r="41" spans="1:31" s="17" customFormat="1" ht="21.75" customHeight="1" thickBot="1">
      <c r="A41" s="182"/>
      <c r="B41" s="1"/>
      <c r="C41" s="685" t="s">
        <v>267</v>
      </c>
      <c r="D41" s="686"/>
      <c r="E41" s="686"/>
      <c r="F41" s="686"/>
      <c r="G41" s="686"/>
      <c r="H41" s="686"/>
      <c r="I41" s="686"/>
      <c r="J41" s="686"/>
      <c r="K41" s="686"/>
      <c r="L41" s="686"/>
      <c r="M41" s="687"/>
      <c r="N41" s="204"/>
      <c r="O41" s="685" t="s">
        <v>268</v>
      </c>
      <c r="P41" s="753"/>
      <c r="Q41" s="753"/>
      <c r="R41" s="753"/>
      <c r="S41" s="753"/>
      <c r="T41" s="753"/>
      <c r="U41" s="753"/>
      <c r="V41" s="753"/>
      <c r="W41" s="753"/>
      <c r="X41" s="754"/>
      <c r="Y41" s="180"/>
      <c r="Z41" s="175"/>
      <c r="AA41" s="15"/>
      <c r="AB41" s="15"/>
      <c r="AC41" s="15"/>
      <c r="AD41" s="15"/>
      <c r="AE41" s="15"/>
    </row>
    <row r="42" spans="1:31" s="17" customFormat="1" ht="22.5" customHeight="1">
      <c r="A42" s="182"/>
      <c r="B42" s="1"/>
      <c r="C42" s="739"/>
      <c r="D42" s="740"/>
      <c r="E42" s="740"/>
      <c r="F42" s="740"/>
      <c r="G42" s="740"/>
      <c r="H42" s="740"/>
      <c r="I42" s="740"/>
      <c r="J42" s="740"/>
      <c r="K42" s="740"/>
      <c r="L42" s="740"/>
      <c r="M42" s="741"/>
      <c r="N42" s="204"/>
      <c r="O42" s="586"/>
      <c r="P42" s="587"/>
      <c r="Q42" s="587"/>
      <c r="R42" s="587"/>
      <c r="S42" s="587"/>
      <c r="T42" s="587"/>
      <c r="U42" s="587"/>
      <c r="V42" s="587"/>
      <c r="W42" s="587"/>
      <c r="X42" s="749"/>
      <c r="Y42" s="180"/>
      <c r="Z42" s="175"/>
      <c r="AA42" s="15"/>
      <c r="AB42" s="15"/>
      <c r="AC42" s="15"/>
      <c r="AD42" s="15"/>
      <c r="AE42" s="15"/>
    </row>
    <row r="43" spans="1:31" s="17" customFormat="1" ht="23.25" customHeight="1">
      <c r="A43" s="182"/>
      <c r="B43" s="1"/>
      <c r="C43" s="742"/>
      <c r="D43" s="743"/>
      <c r="E43" s="743"/>
      <c r="F43" s="743"/>
      <c r="G43" s="743"/>
      <c r="H43" s="743"/>
      <c r="I43" s="743"/>
      <c r="J43" s="743"/>
      <c r="K43" s="743"/>
      <c r="L43" s="743"/>
      <c r="M43" s="744"/>
      <c r="N43" s="204"/>
      <c r="O43" s="750"/>
      <c r="P43" s="751"/>
      <c r="Q43" s="751"/>
      <c r="R43" s="751"/>
      <c r="S43" s="751"/>
      <c r="T43" s="751"/>
      <c r="U43" s="751"/>
      <c r="V43" s="751"/>
      <c r="W43" s="751"/>
      <c r="X43" s="752"/>
      <c r="Y43" s="180"/>
      <c r="Z43" s="175"/>
      <c r="AA43" s="15"/>
      <c r="AB43" s="15"/>
      <c r="AC43" s="15"/>
      <c r="AD43" s="15"/>
      <c r="AE43" s="15"/>
    </row>
    <row r="44" spans="1:31" s="17" customFormat="1" ht="21.75" customHeight="1">
      <c r="A44" s="182"/>
      <c r="B44" s="1"/>
      <c r="C44" s="742"/>
      <c r="D44" s="743"/>
      <c r="E44" s="743"/>
      <c r="F44" s="743"/>
      <c r="G44" s="743"/>
      <c r="H44" s="743"/>
      <c r="I44" s="743"/>
      <c r="J44" s="743"/>
      <c r="K44" s="743"/>
      <c r="L44" s="743"/>
      <c r="M44" s="744"/>
      <c r="N44" s="204"/>
      <c r="O44" s="750"/>
      <c r="P44" s="751"/>
      <c r="Q44" s="751"/>
      <c r="R44" s="751"/>
      <c r="S44" s="751"/>
      <c r="T44" s="751"/>
      <c r="U44" s="751"/>
      <c r="V44" s="751"/>
      <c r="W44" s="751"/>
      <c r="X44" s="752"/>
      <c r="Y44" s="180"/>
      <c r="Z44" s="300"/>
      <c r="AA44" s="65"/>
      <c r="AB44" s="65"/>
      <c r="AC44" s="65"/>
      <c r="AD44" s="65"/>
      <c r="AE44" s="15"/>
    </row>
    <row r="45" spans="1:31" s="17" customFormat="1" ht="19.5" customHeight="1" thickBot="1">
      <c r="A45" s="182"/>
      <c r="B45" s="1"/>
      <c r="C45" s="745"/>
      <c r="D45" s="686"/>
      <c r="E45" s="686"/>
      <c r="F45" s="686"/>
      <c r="G45" s="686"/>
      <c r="H45" s="686"/>
      <c r="I45" s="686"/>
      <c r="J45" s="686"/>
      <c r="K45" s="686"/>
      <c r="L45" s="686"/>
      <c r="M45" s="687"/>
      <c r="N45" s="204"/>
      <c r="O45" s="750"/>
      <c r="P45" s="751"/>
      <c r="Q45" s="751"/>
      <c r="R45" s="751"/>
      <c r="S45" s="751"/>
      <c r="T45" s="751"/>
      <c r="U45" s="751"/>
      <c r="V45" s="751"/>
      <c r="W45" s="751"/>
      <c r="X45" s="752"/>
      <c r="Y45" s="180"/>
      <c r="Z45" s="65"/>
      <c r="AA45" s="65"/>
      <c r="AB45" s="65"/>
      <c r="AC45" s="65"/>
      <c r="AD45" s="65"/>
      <c r="AE45" s="15"/>
    </row>
    <row r="46" spans="1:31" s="17" customFormat="1" ht="18" customHeight="1" thickBot="1">
      <c r="A46" s="182"/>
      <c r="B46" s="1"/>
      <c r="C46" s="746">
        <f>'Portada Pag 1'!G24</f>
        <v>0</v>
      </c>
      <c r="D46" s="747"/>
      <c r="E46" s="747"/>
      <c r="F46" s="747"/>
      <c r="G46" s="747"/>
      <c r="H46" s="747"/>
      <c r="I46" s="747"/>
      <c r="J46" s="747"/>
      <c r="K46" s="747"/>
      <c r="L46" s="747"/>
      <c r="M46" s="748"/>
      <c r="N46" s="205"/>
      <c r="O46" s="588"/>
      <c r="P46" s="589"/>
      <c r="Q46" s="589"/>
      <c r="R46" s="589"/>
      <c r="S46" s="589"/>
      <c r="T46" s="589"/>
      <c r="U46" s="589"/>
      <c r="V46" s="589"/>
      <c r="W46" s="589"/>
      <c r="X46" s="590"/>
      <c r="Y46" s="180"/>
      <c r="Z46" s="65"/>
      <c r="AA46" s="65"/>
      <c r="AB46" s="65"/>
      <c r="AC46" s="65"/>
      <c r="AD46" s="65"/>
      <c r="AE46" s="15"/>
    </row>
    <row r="47" spans="1:31" s="17" customFormat="1" ht="18.75" customHeight="1" thickBot="1">
      <c r="A47" s="167"/>
      <c r="B47" s="1"/>
      <c r="C47" s="736" t="s">
        <v>373</v>
      </c>
      <c r="D47" s="737"/>
      <c r="E47" s="737"/>
      <c r="F47" s="737"/>
      <c r="G47" s="737"/>
      <c r="H47" s="737"/>
      <c r="I47" s="737"/>
      <c r="J47" s="737"/>
      <c r="K47" s="737"/>
      <c r="L47" s="737"/>
      <c r="M47" s="738"/>
      <c r="N47" s="1"/>
      <c r="O47" s="755" t="s">
        <v>323</v>
      </c>
      <c r="P47" s="756"/>
      <c r="Q47" s="756"/>
      <c r="R47" s="756"/>
      <c r="S47" s="756"/>
      <c r="T47" s="756"/>
      <c r="U47" s="756"/>
      <c r="V47" s="756"/>
      <c r="W47" s="756"/>
      <c r="X47" s="757"/>
      <c r="Y47" s="180"/>
      <c r="Z47" s="15"/>
      <c r="AA47" s="15"/>
      <c r="AB47" s="15"/>
      <c r="AC47" s="31"/>
      <c r="AD47" s="31"/>
      <c r="AE47" s="15"/>
    </row>
    <row r="48" spans="1:31" s="17" customFormat="1" ht="12" customHeight="1" thickBot="1">
      <c r="A48" s="177"/>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87"/>
      <c r="Z48" s="15"/>
      <c r="AA48" s="15"/>
      <c r="AB48" s="15"/>
      <c r="AC48" s="15"/>
      <c r="AD48" s="15"/>
      <c r="AE48" s="15"/>
    </row>
    <row r="49" spans="1:31" s="17" customFormat="1" ht="12" customHeight="1" thickTop="1">
      <c r="A49"/>
      <c r="B49"/>
      <c r="C49"/>
      <c r="D49"/>
      <c r="E49"/>
      <c r="F49"/>
      <c r="G49"/>
      <c r="H49"/>
      <c r="I49"/>
      <c r="J49"/>
      <c r="K49"/>
      <c r="L49"/>
      <c r="M49"/>
      <c r="N49"/>
      <c r="O49"/>
      <c r="P49"/>
      <c r="Q49"/>
      <c r="R49"/>
      <c r="S49"/>
      <c r="T49"/>
      <c r="U49"/>
      <c r="V49"/>
      <c r="W49"/>
      <c r="X49"/>
      <c r="Y49"/>
      <c r="Z49" s="15"/>
      <c r="AA49" s="15"/>
      <c r="AB49" s="15"/>
      <c r="AC49" s="15"/>
      <c r="AD49" s="15"/>
      <c r="AE49" s="15"/>
    </row>
    <row r="50" spans="1:31" ht="15" customHeight="1">
      <c r="A50"/>
      <c r="B50"/>
      <c r="C50"/>
      <c r="D50"/>
      <c r="E50"/>
      <c r="F50"/>
      <c r="G50"/>
      <c r="H50"/>
      <c r="I50"/>
      <c r="J50"/>
      <c r="K50"/>
      <c r="L50"/>
      <c r="M50"/>
      <c r="N50"/>
      <c r="O50"/>
      <c r="P50"/>
      <c r="Q50"/>
      <c r="R50"/>
      <c r="S50"/>
      <c r="T50"/>
      <c r="U50"/>
      <c r="V50"/>
      <c r="W50"/>
      <c r="X50"/>
      <c r="Y50"/>
      <c r="Z50" s="6"/>
      <c r="AA50" s="6"/>
      <c r="AB50" s="6"/>
      <c r="AC50" s="6"/>
      <c r="AD50" s="6"/>
      <c r="AE50" s="6"/>
    </row>
    <row r="51" spans="1:25" s="17" customFormat="1" ht="17.25" customHeight="1">
      <c r="A51"/>
      <c r="B51"/>
      <c r="C51"/>
      <c r="D51"/>
      <c r="E51"/>
      <c r="F51"/>
      <c r="G51"/>
      <c r="H51"/>
      <c r="I51"/>
      <c r="J51"/>
      <c r="K51"/>
      <c r="L51"/>
      <c r="M51"/>
      <c r="N51"/>
      <c r="O51"/>
      <c r="P51"/>
      <c r="Q51"/>
      <c r="R51"/>
      <c r="S51"/>
      <c r="T51"/>
      <c r="U51"/>
      <c r="V51"/>
      <c r="W51"/>
      <c r="X51"/>
      <c r="Y51"/>
    </row>
    <row r="52" spans="1:26" ht="12" customHeight="1">
      <c r="A52"/>
      <c r="B52"/>
      <c r="C52"/>
      <c r="D52"/>
      <c r="E52"/>
      <c r="F52"/>
      <c r="G52"/>
      <c r="H52"/>
      <c r="I52"/>
      <c r="J52"/>
      <c r="K52"/>
      <c r="L52"/>
      <c r="M52"/>
      <c r="N52"/>
      <c r="O52"/>
      <c r="P52"/>
      <c r="Q52"/>
      <c r="R52"/>
      <c r="S52"/>
      <c r="T52"/>
      <c r="U52"/>
      <c r="V52"/>
      <c r="W52"/>
      <c r="X52"/>
      <c r="Y52"/>
      <c r="Z52"/>
    </row>
    <row r="53" spans="1:26" s="17" customFormat="1" ht="12" customHeight="1">
      <c r="A53"/>
      <c r="B53"/>
      <c r="C53"/>
      <c r="D53"/>
      <c r="E53"/>
      <c r="F53"/>
      <c r="G53"/>
      <c r="H53"/>
      <c r="I53"/>
      <c r="J53"/>
      <c r="K53"/>
      <c r="L53"/>
      <c r="M53"/>
      <c r="N53"/>
      <c r="O53"/>
      <c r="P53"/>
      <c r="Q53"/>
      <c r="R53"/>
      <c r="S53"/>
      <c r="T53"/>
      <c r="U53"/>
      <c r="V53"/>
      <c r="W53"/>
      <c r="X53"/>
      <c r="Y53"/>
      <c r="Z53"/>
    </row>
    <row r="54" spans="1:26" s="17" customFormat="1" ht="12" customHeight="1">
      <c r="A54"/>
      <c r="B54"/>
      <c r="C54"/>
      <c r="D54"/>
      <c r="E54"/>
      <c r="F54"/>
      <c r="G54"/>
      <c r="H54"/>
      <c r="I54"/>
      <c r="J54"/>
      <c r="K54"/>
      <c r="L54"/>
      <c r="M54"/>
      <c r="N54"/>
      <c r="O54"/>
      <c r="P54"/>
      <c r="Q54"/>
      <c r="R54"/>
      <c r="S54"/>
      <c r="T54"/>
      <c r="U54"/>
      <c r="V54"/>
      <c r="W54"/>
      <c r="X54"/>
      <c r="Y54"/>
      <c r="Z54"/>
    </row>
    <row r="55" spans="1:26" s="17" customFormat="1" ht="12" customHeight="1">
      <c r="A55"/>
      <c r="B55"/>
      <c r="C55"/>
      <c r="D55"/>
      <c r="E55"/>
      <c r="F55"/>
      <c r="G55"/>
      <c r="H55"/>
      <c r="I55"/>
      <c r="J55"/>
      <c r="K55"/>
      <c r="L55"/>
      <c r="M55"/>
      <c r="N55"/>
      <c r="O55"/>
      <c r="P55"/>
      <c r="Q55"/>
      <c r="R55"/>
      <c r="S55"/>
      <c r="T55"/>
      <c r="U55"/>
      <c r="V55"/>
      <c r="W55"/>
      <c r="X55"/>
      <c r="Y55"/>
      <c r="Z55"/>
    </row>
    <row r="56" spans="1:26" s="17" customFormat="1" ht="12" customHeight="1">
      <c r="A56"/>
      <c r="B56"/>
      <c r="C56"/>
      <c r="D56"/>
      <c r="E56"/>
      <c r="F56"/>
      <c r="G56"/>
      <c r="H56"/>
      <c r="I56"/>
      <c r="J56"/>
      <c r="K56"/>
      <c r="L56"/>
      <c r="M56"/>
      <c r="N56"/>
      <c r="O56"/>
      <c r="P56"/>
      <c r="Q56"/>
      <c r="R56"/>
      <c r="S56"/>
      <c r="T56"/>
      <c r="U56"/>
      <c r="V56"/>
      <c r="W56"/>
      <c r="X56"/>
      <c r="Y56"/>
      <c r="Z56"/>
    </row>
    <row r="57" spans="1:26" s="17" customFormat="1" ht="12" customHeight="1">
      <c r="A57"/>
      <c r="B57"/>
      <c r="C57"/>
      <c r="D57"/>
      <c r="E57"/>
      <c r="F57"/>
      <c r="G57"/>
      <c r="H57"/>
      <c r="I57"/>
      <c r="J57"/>
      <c r="K57"/>
      <c r="L57"/>
      <c r="M57"/>
      <c r="N57"/>
      <c r="O57"/>
      <c r="P57"/>
      <c r="Q57"/>
      <c r="R57"/>
      <c r="S57"/>
      <c r="T57"/>
      <c r="U57"/>
      <c r="V57"/>
      <c r="W57"/>
      <c r="X57"/>
      <c r="Y57"/>
      <c r="Z57"/>
    </row>
    <row r="58" spans="1:26" s="17" customFormat="1" ht="12" customHeight="1">
      <c r="A58"/>
      <c r="B58"/>
      <c r="C58"/>
      <c r="D58"/>
      <c r="E58"/>
      <c r="F58"/>
      <c r="G58"/>
      <c r="H58"/>
      <c r="I58"/>
      <c r="J58"/>
      <c r="K58"/>
      <c r="L58"/>
      <c r="M58"/>
      <c r="N58"/>
      <c r="O58"/>
      <c r="P58"/>
      <c r="Q58"/>
      <c r="R58"/>
      <c r="S58"/>
      <c r="T58"/>
      <c r="U58"/>
      <c r="V58"/>
      <c r="W58"/>
      <c r="X58"/>
      <c r="Y58"/>
      <c r="Z58"/>
    </row>
    <row r="59" spans="1:26" s="17" customFormat="1" ht="12" customHeight="1">
      <c r="A59"/>
      <c r="B59"/>
      <c r="C59"/>
      <c r="D59"/>
      <c r="E59"/>
      <c r="F59"/>
      <c r="G59"/>
      <c r="H59"/>
      <c r="I59"/>
      <c r="J59"/>
      <c r="K59"/>
      <c r="L59"/>
      <c r="M59"/>
      <c r="N59"/>
      <c r="O59"/>
      <c r="P59"/>
      <c r="Q59"/>
      <c r="R59"/>
      <c r="S59"/>
      <c r="T59"/>
      <c r="U59"/>
      <c r="V59"/>
      <c r="W59"/>
      <c r="X59"/>
      <c r="Y59"/>
      <c r="Z59"/>
    </row>
    <row r="60" spans="1:26" s="17" customFormat="1" ht="12" customHeight="1">
      <c r="A60"/>
      <c r="B60"/>
      <c r="C60"/>
      <c r="D60"/>
      <c r="E60"/>
      <c r="F60"/>
      <c r="G60"/>
      <c r="H60"/>
      <c r="I60"/>
      <c r="J60"/>
      <c r="K60"/>
      <c r="L60"/>
      <c r="M60"/>
      <c r="N60"/>
      <c r="O60"/>
      <c r="P60"/>
      <c r="Q60"/>
      <c r="R60"/>
      <c r="S60"/>
      <c r="T60"/>
      <c r="U60"/>
      <c r="V60"/>
      <c r="W60"/>
      <c r="X60"/>
      <c r="Y60"/>
      <c r="Z60"/>
    </row>
    <row r="61" spans="1:25" ht="10.5" customHeight="1">
      <c r="A61"/>
      <c r="B61"/>
      <c r="C61"/>
      <c r="D61"/>
      <c r="E61"/>
      <c r="F61"/>
      <c r="G61"/>
      <c r="H61"/>
      <c r="I61"/>
      <c r="J61"/>
      <c r="K61"/>
      <c r="L61"/>
      <c r="M61"/>
      <c r="N61"/>
      <c r="O61"/>
      <c r="P61"/>
      <c r="Q61"/>
      <c r="R61"/>
      <c r="S61"/>
      <c r="T61"/>
      <c r="U61"/>
      <c r="V61"/>
      <c r="W61"/>
      <c r="X61"/>
      <c r="Y61"/>
    </row>
    <row r="62" ht="12.75"/>
    <row r="63" ht="12.75"/>
  </sheetData>
  <sheetProtection/>
  <mergeCells count="40">
    <mergeCell ref="C47:M47"/>
    <mergeCell ref="C42:M45"/>
    <mergeCell ref="G28:I28"/>
    <mergeCell ref="O28:Q28"/>
    <mergeCell ref="C40:M40"/>
    <mergeCell ref="O42:X46"/>
    <mergeCell ref="O40:X40"/>
    <mergeCell ref="O41:X41"/>
    <mergeCell ref="O47:X47"/>
    <mergeCell ref="C46:M46"/>
    <mergeCell ref="A11:Q11"/>
    <mergeCell ref="A13:Y13"/>
    <mergeCell ref="G24:I24"/>
    <mergeCell ref="H14:Y14"/>
    <mergeCell ref="A7:U7"/>
    <mergeCell ref="W8:X9"/>
    <mergeCell ref="V7:Y7"/>
    <mergeCell ref="V10:Y10"/>
    <mergeCell ref="R10:U10"/>
    <mergeCell ref="A10:E10"/>
    <mergeCell ref="O37:X39"/>
    <mergeCell ref="O24:Q24"/>
    <mergeCell ref="G22:I22"/>
    <mergeCell ref="O26:Q26"/>
    <mergeCell ref="V11:Y11"/>
    <mergeCell ref="G26:I26"/>
    <mergeCell ref="B15:I16"/>
    <mergeCell ref="R11:U11"/>
    <mergeCell ref="K22:N22"/>
    <mergeCell ref="O22:Q22"/>
    <mergeCell ref="H1:R2"/>
    <mergeCell ref="S1:Y1"/>
    <mergeCell ref="S2:Y2"/>
    <mergeCell ref="H3:R3"/>
    <mergeCell ref="S3:Y3"/>
    <mergeCell ref="C41:M41"/>
    <mergeCell ref="G20:Q20"/>
    <mergeCell ref="G18:N19"/>
    <mergeCell ref="O18:Q19"/>
    <mergeCell ref="C37:M39"/>
  </mergeCells>
  <printOptions horizontalCentered="1" verticalCentered="1"/>
  <pageMargins left="0.25" right="0.63" top="0.25" bottom="0.5" header="0.71" footer="0.5"/>
  <pageSetup horizontalDpi="300" verticalDpi="300" orientation="portrait" scale="90" r:id="rId3"/>
  <drawing r:id="rId2"/>
  <legacyDrawing r:id="rId1"/>
</worksheet>
</file>

<file path=xl/worksheets/sheet20.xml><?xml version="1.0" encoding="utf-8"?>
<worksheet xmlns="http://schemas.openxmlformats.org/spreadsheetml/2006/main" xmlns:r="http://schemas.openxmlformats.org/officeDocument/2006/relationships">
  <dimension ref="A1:N63"/>
  <sheetViews>
    <sheetView zoomScalePageLayoutView="0" workbookViewId="0" topLeftCell="A3">
      <selection activeCell="N8" sqref="N8"/>
    </sheetView>
  </sheetViews>
  <sheetFormatPr defaultColWidth="11.421875" defaultRowHeight="12" customHeight="1"/>
  <cols>
    <col min="1" max="1" width="0.9921875" style="11" customWidth="1"/>
    <col min="2" max="2" width="9.7109375" style="4" customWidth="1"/>
    <col min="3" max="3" width="66.8515625" style="4" customWidth="1"/>
    <col min="4" max="4" width="10.28125" style="249" customWidth="1"/>
    <col min="5" max="5" width="10.57421875" style="4" customWidth="1"/>
    <col min="6" max="6" width="9.421875" style="4" customWidth="1"/>
    <col min="7" max="7" width="3.140625" style="4" customWidth="1"/>
    <col min="8" max="8" width="3.57421875" style="4" customWidth="1"/>
    <col min="9" max="9" width="3.140625" style="12" customWidth="1"/>
    <col min="10" max="10" width="3.5742187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8">
        <v>12</v>
      </c>
      <c r="I2" s="1067"/>
      <c r="J2" s="168"/>
      <c r="K2" s="15"/>
    </row>
    <row r="3" spans="1:11" ht="23.25" customHeight="1" thickBot="1">
      <c r="A3" s="14"/>
      <c r="B3" s="667" t="s">
        <v>355</v>
      </c>
      <c r="C3" s="636"/>
      <c r="D3" s="684"/>
      <c r="E3" s="599" t="s">
        <v>353</v>
      </c>
      <c r="F3" s="601"/>
      <c r="G3" s="658" t="s">
        <v>266</v>
      </c>
      <c r="H3" s="659"/>
      <c r="I3" s="659"/>
      <c r="J3" s="660"/>
      <c r="K3" s="15"/>
    </row>
    <row r="4" spans="1:11" ht="16.5" customHeight="1" thickBot="1">
      <c r="A4" s="14"/>
      <c r="B4" s="670">
        <f>'Portada Pag 1'!A11</f>
        <v>0</v>
      </c>
      <c r="C4" s="671"/>
      <c r="D4" s="672"/>
      <c r="E4" s="632">
        <f>'Portada Pag 1'!R11</f>
        <v>0</v>
      </c>
      <c r="F4" s="634"/>
      <c r="G4" s="629">
        <f>'Portada Pag 1'!V11</f>
        <v>0</v>
      </c>
      <c r="H4" s="630"/>
      <c r="I4" s="630"/>
      <c r="J4" s="631"/>
      <c r="K4" s="15"/>
    </row>
    <row r="5" spans="1:14" ht="29.25" customHeight="1" thickBot="1" thickTop="1">
      <c r="A5" s="14"/>
      <c r="B5" s="455" t="s">
        <v>308</v>
      </c>
      <c r="C5" s="290" t="s">
        <v>309</v>
      </c>
      <c r="D5" s="291" t="s">
        <v>317</v>
      </c>
      <c r="E5" s="291" t="s">
        <v>319</v>
      </c>
      <c r="F5" s="291" t="s">
        <v>318</v>
      </c>
      <c r="G5" s="928"/>
      <c r="H5" s="929"/>
      <c r="I5" s="929"/>
      <c r="J5" s="930"/>
      <c r="K5" s="15"/>
      <c r="N5" s="17"/>
    </row>
    <row r="6" spans="1:14" ht="24" customHeight="1" thickBot="1" thickTop="1">
      <c r="A6" s="14"/>
      <c r="B6" s="480">
        <v>4.4</v>
      </c>
      <c r="C6" s="425" t="s">
        <v>246</v>
      </c>
      <c r="D6" s="289"/>
      <c r="E6" s="108">
        <f>E7+E16+E22+Pag16!E6</f>
        <v>0.9999999999999999</v>
      </c>
      <c r="F6" s="108">
        <f>F7+F16+F22+Pag16!F6</f>
        <v>0.9999999999999999</v>
      </c>
      <c r="G6" s="920">
        <f>E6*0.1</f>
        <v>0.09999999999999999</v>
      </c>
      <c r="H6" s="921"/>
      <c r="I6" s="921"/>
      <c r="J6" s="922"/>
      <c r="K6" s="15"/>
      <c r="N6" s="17"/>
    </row>
    <row r="7" spans="1:14" ht="26.25" customHeight="1" thickBot="1" thickTop="1">
      <c r="A7" s="14"/>
      <c r="B7" s="481" t="s">
        <v>247</v>
      </c>
      <c r="C7" s="478" t="s">
        <v>255</v>
      </c>
      <c r="D7" s="285"/>
      <c r="E7" s="106">
        <f>SUM(E8:E15)</f>
        <v>0.30000000000000004</v>
      </c>
      <c r="F7" s="106">
        <f>SUM(F8:F15)</f>
        <v>0.30000000000000004</v>
      </c>
      <c r="G7" s="1013">
        <f>E7</f>
        <v>0.30000000000000004</v>
      </c>
      <c r="H7" s="1014"/>
      <c r="I7" s="1014"/>
      <c r="J7" s="1015"/>
      <c r="K7" s="15"/>
      <c r="N7" s="17"/>
    </row>
    <row r="8" spans="1:14" ht="32.25" customHeight="1" thickBot="1" thickTop="1">
      <c r="A8" s="14"/>
      <c r="B8" s="459" t="s">
        <v>312</v>
      </c>
      <c r="C8" s="349" t="s">
        <v>194</v>
      </c>
      <c r="D8" s="338">
        <v>4</v>
      </c>
      <c r="E8" s="280">
        <f aca="true" t="shared" si="0" ref="E8:E17">(D8*0.25)*F8</f>
        <v>0.05</v>
      </c>
      <c r="F8" s="97">
        <v>0.05</v>
      </c>
      <c r="G8" s="400"/>
      <c r="H8" s="401"/>
      <c r="I8" s="401"/>
      <c r="J8" s="402"/>
      <c r="K8" s="15"/>
      <c r="L8" s="6"/>
      <c r="M8" s="301"/>
      <c r="N8" s="17"/>
    </row>
    <row r="9" spans="1:11" ht="44.25" customHeight="1" thickBot="1" thickTop="1">
      <c r="A9" s="14"/>
      <c r="B9" s="459" t="s">
        <v>313</v>
      </c>
      <c r="C9" s="349" t="s">
        <v>195</v>
      </c>
      <c r="D9" s="283">
        <v>4</v>
      </c>
      <c r="E9" s="260">
        <f t="shared" si="0"/>
        <v>0.05</v>
      </c>
      <c r="F9" s="98">
        <v>0.05</v>
      </c>
      <c r="G9" s="400"/>
      <c r="H9" s="401"/>
      <c r="I9" s="401"/>
      <c r="J9" s="402"/>
      <c r="K9" s="15"/>
    </row>
    <row r="10" spans="1:11" ht="30.75" customHeight="1" thickBot="1" thickTop="1">
      <c r="A10" s="14"/>
      <c r="B10" s="459"/>
      <c r="C10" s="349" t="s">
        <v>196</v>
      </c>
      <c r="D10" s="283">
        <v>4</v>
      </c>
      <c r="E10" s="260">
        <f t="shared" si="0"/>
        <v>0.05</v>
      </c>
      <c r="F10" s="98">
        <v>0.05</v>
      </c>
      <c r="G10" s="400"/>
      <c r="H10" s="401"/>
      <c r="I10" s="401"/>
      <c r="J10" s="402"/>
      <c r="K10" s="15"/>
    </row>
    <row r="11" spans="1:11" ht="30" customHeight="1" thickBot="1" thickTop="1">
      <c r="A11" s="14"/>
      <c r="B11" s="482"/>
      <c r="C11" s="349" t="s">
        <v>197</v>
      </c>
      <c r="D11" s="283">
        <v>4</v>
      </c>
      <c r="E11" s="260">
        <f t="shared" si="0"/>
        <v>0.05</v>
      </c>
      <c r="F11" s="98">
        <v>0.05</v>
      </c>
      <c r="G11" s="400"/>
      <c r="H11" s="401"/>
      <c r="I11" s="401"/>
      <c r="J11" s="402"/>
      <c r="K11" s="15"/>
    </row>
    <row r="12" spans="1:11" ht="41.25" customHeight="1" thickBot="1" thickTop="1">
      <c r="A12" s="14"/>
      <c r="B12" s="459"/>
      <c r="C12" s="349" t="s">
        <v>198</v>
      </c>
      <c r="D12" s="283">
        <v>4</v>
      </c>
      <c r="E12" s="260">
        <f t="shared" si="0"/>
        <v>0.025</v>
      </c>
      <c r="F12" s="98">
        <v>0.025</v>
      </c>
      <c r="G12" s="400"/>
      <c r="H12" s="401"/>
      <c r="I12" s="401"/>
      <c r="J12" s="402"/>
      <c r="K12" s="15"/>
    </row>
    <row r="13" spans="1:11" ht="41.25" customHeight="1" thickBot="1" thickTop="1">
      <c r="A13" s="14"/>
      <c r="B13" s="459"/>
      <c r="C13" s="349" t="s">
        <v>199</v>
      </c>
      <c r="D13" s="283">
        <v>4</v>
      </c>
      <c r="E13" s="277">
        <f>(D13*0.25)*F13</f>
        <v>0.025</v>
      </c>
      <c r="F13" s="100">
        <v>0.025</v>
      </c>
      <c r="G13" s="400"/>
      <c r="H13" s="401"/>
      <c r="I13" s="401"/>
      <c r="J13" s="402"/>
      <c r="K13" s="15"/>
    </row>
    <row r="14" spans="1:11" ht="41.25" customHeight="1" thickBot="1" thickTop="1">
      <c r="A14" s="14"/>
      <c r="B14" s="459"/>
      <c r="C14" s="349" t="s">
        <v>200</v>
      </c>
      <c r="D14" s="283">
        <v>4</v>
      </c>
      <c r="E14" s="277">
        <f>(D14*0.25)*F14</f>
        <v>0.025</v>
      </c>
      <c r="F14" s="100">
        <v>0.025</v>
      </c>
      <c r="G14" s="400"/>
      <c r="H14" s="401"/>
      <c r="I14" s="401"/>
      <c r="J14" s="402"/>
      <c r="K14" s="15"/>
    </row>
    <row r="15" spans="1:11" ht="53.25" customHeight="1" thickBot="1" thickTop="1">
      <c r="A15" s="14"/>
      <c r="B15" s="459" t="s">
        <v>314</v>
      </c>
      <c r="C15" s="347" t="s">
        <v>201</v>
      </c>
      <c r="D15" s="328">
        <v>4</v>
      </c>
      <c r="E15" s="277">
        <f>(D15*0.25)*F15</f>
        <v>0.025</v>
      </c>
      <c r="F15" s="100">
        <v>0.025</v>
      </c>
      <c r="G15" s="400"/>
      <c r="H15" s="401"/>
      <c r="I15" s="401"/>
      <c r="J15" s="402"/>
      <c r="K15" s="15"/>
    </row>
    <row r="16" spans="1:13" ht="33" customHeight="1" thickBot="1" thickTop="1">
      <c r="A16" s="14"/>
      <c r="B16" s="436" t="s">
        <v>248</v>
      </c>
      <c r="C16" s="478" t="s">
        <v>307</v>
      </c>
      <c r="D16" s="408"/>
      <c r="E16" s="104">
        <f>SUM(E17:E21)</f>
        <v>0.39999999999999997</v>
      </c>
      <c r="F16" s="103">
        <f>SUM(F17:F21)</f>
        <v>0.39999999999999997</v>
      </c>
      <c r="G16" s="949">
        <f>E16</f>
        <v>0.39999999999999997</v>
      </c>
      <c r="H16" s="950"/>
      <c r="I16" s="950"/>
      <c r="J16" s="1097"/>
      <c r="K16" s="15"/>
      <c r="M16" s="301"/>
    </row>
    <row r="17" spans="1:11" ht="36.75" customHeight="1" thickBot="1" thickTop="1">
      <c r="A17" s="14"/>
      <c r="B17" s="459" t="s">
        <v>312</v>
      </c>
      <c r="C17" s="453" t="s">
        <v>202</v>
      </c>
      <c r="D17" s="335">
        <v>4</v>
      </c>
      <c r="E17" s="276">
        <f t="shared" si="0"/>
        <v>0.15</v>
      </c>
      <c r="F17" s="102">
        <v>0.15</v>
      </c>
      <c r="G17" s="400"/>
      <c r="H17" s="401"/>
      <c r="I17" s="401"/>
      <c r="J17" s="402"/>
      <c r="K17" s="15"/>
    </row>
    <row r="18" spans="1:11" ht="44.25" customHeight="1" thickBot="1" thickTop="1">
      <c r="A18" s="14"/>
      <c r="B18" s="459" t="s">
        <v>313</v>
      </c>
      <c r="C18" s="453" t="s">
        <v>211</v>
      </c>
      <c r="D18" s="335">
        <v>4</v>
      </c>
      <c r="E18" s="276">
        <f>(D18*0.25)*F18</f>
        <v>0.1</v>
      </c>
      <c r="F18" s="102">
        <v>0.1</v>
      </c>
      <c r="G18" s="400"/>
      <c r="H18" s="401"/>
      <c r="I18" s="401"/>
      <c r="J18" s="402"/>
      <c r="K18" s="15"/>
    </row>
    <row r="19" spans="1:11" ht="39" customHeight="1" thickBot="1" thickTop="1">
      <c r="A19" s="14"/>
      <c r="B19" s="459" t="s">
        <v>314</v>
      </c>
      <c r="C19" s="453" t="s">
        <v>210</v>
      </c>
      <c r="D19" s="335">
        <v>4</v>
      </c>
      <c r="E19" s="276">
        <f>(D19*0.25)*F19</f>
        <v>0.05</v>
      </c>
      <c r="F19" s="102">
        <v>0.05</v>
      </c>
      <c r="G19" s="400"/>
      <c r="H19" s="401"/>
      <c r="I19" s="401"/>
      <c r="J19" s="402"/>
      <c r="K19" s="15"/>
    </row>
    <row r="20" spans="1:11" ht="36.75" customHeight="1" thickBot="1" thickTop="1">
      <c r="A20" s="14"/>
      <c r="B20" s="459" t="s">
        <v>315</v>
      </c>
      <c r="C20" s="453" t="s">
        <v>209</v>
      </c>
      <c r="D20" s="335">
        <v>4</v>
      </c>
      <c r="E20" s="276">
        <f>(D20*0.25)*F20</f>
        <v>0.05</v>
      </c>
      <c r="F20" s="102">
        <v>0.05</v>
      </c>
      <c r="G20" s="400"/>
      <c r="H20" s="401"/>
      <c r="I20" s="401"/>
      <c r="J20" s="402"/>
      <c r="K20" s="15"/>
    </row>
    <row r="21" spans="1:11" ht="51.75" customHeight="1" thickBot="1" thickTop="1">
      <c r="A21" s="14"/>
      <c r="B21" s="459" t="s">
        <v>316</v>
      </c>
      <c r="C21" s="453" t="s">
        <v>208</v>
      </c>
      <c r="D21" s="424">
        <v>4</v>
      </c>
      <c r="E21" s="278">
        <f>(D21*0.25)*F21</f>
        <v>0.05</v>
      </c>
      <c r="F21" s="108">
        <v>0.05</v>
      </c>
      <c r="G21" s="400"/>
      <c r="H21" s="401"/>
      <c r="I21" s="401"/>
      <c r="J21" s="402"/>
      <c r="K21" s="15"/>
    </row>
    <row r="22" spans="1:11" ht="25.5" customHeight="1" thickBot="1" thickTop="1">
      <c r="A22" s="14"/>
      <c r="B22" s="436" t="s">
        <v>249</v>
      </c>
      <c r="C22" s="479" t="s">
        <v>295</v>
      </c>
      <c r="D22" s="408"/>
      <c r="E22" s="104">
        <f>E23*0.2</f>
        <v>0.2</v>
      </c>
      <c r="F22" s="104">
        <f>F23*0.2</f>
        <v>0.2</v>
      </c>
      <c r="G22" s="949">
        <f>E22</f>
        <v>0.2</v>
      </c>
      <c r="H22" s="950"/>
      <c r="I22" s="950"/>
      <c r="J22" s="1097"/>
      <c r="K22" s="15"/>
    </row>
    <row r="23" spans="1:11" ht="24" customHeight="1" thickBot="1" thickTop="1">
      <c r="A23" s="14"/>
      <c r="B23" s="463" t="s">
        <v>250</v>
      </c>
      <c r="C23" s="471" t="s">
        <v>251</v>
      </c>
      <c r="D23" s="406"/>
      <c r="E23" s="407">
        <f>SUM(E24:E26)</f>
        <v>1</v>
      </c>
      <c r="F23" s="101">
        <f>SUM(F24:F26)</f>
        <v>1</v>
      </c>
      <c r="G23" s="400"/>
      <c r="H23" s="401"/>
      <c r="I23" s="401"/>
      <c r="J23" s="402"/>
      <c r="K23" s="15"/>
    </row>
    <row r="24" spans="1:11" ht="34.5" customHeight="1" thickBot="1" thickTop="1">
      <c r="A24" s="14"/>
      <c r="B24" s="459" t="s">
        <v>312</v>
      </c>
      <c r="C24" s="348" t="s">
        <v>203</v>
      </c>
      <c r="D24" s="283">
        <v>4</v>
      </c>
      <c r="E24" s="280">
        <f>(D24*0.25)*F24</f>
        <v>0.35</v>
      </c>
      <c r="F24" s="97">
        <v>0.35</v>
      </c>
      <c r="G24" s="400"/>
      <c r="H24" s="401"/>
      <c r="I24" s="401"/>
      <c r="J24" s="402"/>
      <c r="K24" s="15"/>
    </row>
    <row r="25" spans="1:11" ht="84" customHeight="1" thickBot="1" thickTop="1">
      <c r="A25" s="14"/>
      <c r="B25" s="459" t="s">
        <v>313</v>
      </c>
      <c r="C25" s="345" t="s">
        <v>207</v>
      </c>
      <c r="D25" s="283">
        <v>4</v>
      </c>
      <c r="E25" s="260">
        <f>(D25*0.25)*F25</f>
        <v>0.35</v>
      </c>
      <c r="F25" s="98">
        <v>0.35</v>
      </c>
      <c r="G25" s="400"/>
      <c r="H25" s="401"/>
      <c r="I25" s="401"/>
      <c r="J25" s="402"/>
      <c r="K25" s="15"/>
    </row>
    <row r="26" spans="1:12" ht="129" customHeight="1" thickBot="1" thickTop="1">
      <c r="A26" s="14"/>
      <c r="B26" s="459" t="s">
        <v>314</v>
      </c>
      <c r="C26" s="361" t="s">
        <v>206</v>
      </c>
      <c r="D26" s="283">
        <v>4</v>
      </c>
      <c r="E26" s="261">
        <f>(D26*0.25)*F26</f>
        <v>0.3</v>
      </c>
      <c r="F26" s="262">
        <v>0.3</v>
      </c>
      <c r="G26" s="403"/>
      <c r="H26" s="404"/>
      <c r="I26" s="404"/>
      <c r="J26" s="405"/>
      <c r="K26" s="15"/>
      <c r="L26" s="301"/>
    </row>
    <row r="27" spans="1:12" ht="12" customHeight="1" thickTop="1">
      <c r="A27" s="14"/>
      <c r="B27" s="1"/>
      <c r="C27"/>
      <c r="E27"/>
      <c r="F27"/>
      <c r="G27"/>
      <c r="H27"/>
      <c r="I27"/>
      <c r="J27"/>
      <c r="K27"/>
      <c r="L27"/>
    </row>
    <row r="28" spans="1:12" ht="12" customHeight="1">
      <c r="A28" s="1"/>
      <c r="B28" s="1"/>
      <c r="C28"/>
      <c r="E28"/>
      <c r="F28"/>
      <c r="G28"/>
      <c r="H28"/>
      <c r="I28"/>
      <c r="J28"/>
      <c r="K28"/>
      <c r="L28"/>
    </row>
    <row r="29" spans="1:12" ht="12" customHeight="1">
      <c r="A29" s="1"/>
      <c r="B29" s="1"/>
      <c r="C29"/>
      <c r="E29"/>
      <c r="F29"/>
      <c r="G29"/>
      <c r="H29"/>
      <c r="I29"/>
      <c r="J29"/>
      <c r="K29"/>
      <c r="L29"/>
    </row>
    <row r="30" spans="1:12" ht="12" customHeight="1">
      <c r="A30" s="1"/>
      <c r="B30" s="1"/>
      <c r="C30"/>
      <c r="E30"/>
      <c r="F30"/>
      <c r="G30"/>
      <c r="H30"/>
      <c r="I30"/>
      <c r="J30"/>
      <c r="K30"/>
      <c r="L30"/>
    </row>
    <row r="31" spans="1:12" ht="12" customHeight="1">
      <c r="A31" s="1"/>
      <c r="B31" s="1"/>
      <c r="C31"/>
      <c r="E31"/>
      <c r="F31"/>
      <c r="G31"/>
      <c r="H31"/>
      <c r="I31"/>
      <c r="J31"/>
      <c r="K31"/>
      <c r="L31"/>
    </row>
    <row r="32" spans="1:12" ht="12" customHeight="1">
      <c r="A32"/>
      <c r="B32"/>
      <c r="C32"/>
      <c r="E32"/>
      <c r="F32"/>
      <c r="G32"/>
      <c r="H32"/>
      <c r="I32"/>
      <c r="J32"/>
      <c r="K32"/>
      <c r="L32"/>
    </row>
    <row r="33" spans="1:12" ht="12" customHeight="1">
      <c r="A33"/>
      <c r="B33"/>
      <c r="C33"/>
      <c r="E33"/>
      <c r="F33"/>
      <c r="G33"/>
      <c r="H33"/>
      <c r="I33"/>
      <c r="J33"/>
      <c r="K33"/>
      <c r="L33"/>
    </row>
    <row r="34" spans="1:11" ht="15">
      <c r="A34"/>
      <c r="B34"/>
      <c r="C34"/>
      <c r="E34"/>
      <c r="F34"/>
      <c r="G34"/>
      <c r="H34"/>
      <c r="I34"/>
      <c r="J34"/>
      <c r="K34"/>
    </row>
    <row r="35" spans="2:10" ht="15">
      <c r="B35"/>
      <c r="C35"/>
      <c r="E35"/>
      <c r="F35"/>
      <c r="G35"/>
      <c r="H35"/>
      <c r="I35"/>
      <c r="J35"/>
    </row>
    <row r="36" spans="2:10" ht="12" customHeight="1">
      <c r="B36"/>
      <c r="C36"/>
      <c r="E36"/>
      <c r="F36"/>
      <c r="G36"/>
      <c r="H36"/>
      <c r="I36"/>
      <c r="J36"/>
    </row>
    <row r="37" spans="2:10" ht="12" customHeight="1">
      <c r="B37"/>
      <c r="C37"/>
      <c r="E37"/>
      <c r="F37"/>
      <c r="G37"/>
      <c r="H37"/>
      <c r="I37"/>
      <c r="J37"/>
    </row>
    <row r="63" spans="2:5" ht="12" customHeight="1" hidden="1">
      <c r="B63" s="4">
        <v>1</v>
      </c>
      <c r="C63" s="4">
        <v>2</v>
      </c>
      <c r="D63" s="249">
        <v>3</v>
      </c>
      <c r="E63" s="4">
        <v>4</v>
      </c>
    </row>
  </sheetData>
  <sheetProtection/>
  <mergeCells count="14">
    <mergeCell ref="G5:J5"/>
    <mergeCell ref="G7:J7"/>
    <mergeCell ref="G16:J16"/>
    <mergeCell ref="G22:J22"/>
    <mergeCell ref="G6:J6"/>
    <mergeCell ref="G3:J3"/>
    <mergeCell ref="G4:J4"/>
    <mergeCell ref="B3:D3"/>
    <mergeCell ref="G1:J1"/>
    <mergeCell ref="B1:F1"/>
    <mergeCell ref="B4:D4"/>
    <mergeCell ref="E3:F3"/>
    <mergeCell ref="E4:F4"/>
    <mergeCell ref="H2:I2"/>
  </mergeCells>
  <dataValidations count="1">
    <dataValidation type="list" allowBlank="1" showInputMessage="1" showErrorMessage="1" errorTitle="Error" error="La calificación es de 1 a 4" sqref="D24:D26 D8:D15 D17:D21">
      <formula1>$B$63:$E$63</formula1>
    </dataValidation>
  </dataValidations>
  <printOptions horizontalCentered="1"/>
  <pageMargins left="0.35" right="0.55" top="0.54" bottom="0.4724409448818898" header="0.3937007874015748" footer="0.4724409448818898"/>
  <pageSetup horizontalDpi="300" verticalDpi="300" orientation="portrait" scale="80" r:id="rId1"/>
</worksheet>
</file>

<file path=xl/worksheets/sheet21.xml><?xml version="1.0" encoding="utf-8"?>
<worksheet xmlns="http://schemas.openxmlformats.org/spreadsheetml/2006/main" xmlns:r="http://schemas.openxmlformats.org/officeDocument/2006/relationships">
  <dimension ref="A1:M51"/>
  <sheetViews>
    <sheetView zoomScalePageLayoutView="0" workbookViewId="0" topLeftCell="A1">
      <selection activeCell="C15" sqref="C15"/>
    </sheetView>
  </sheetViews>
  <sheetFormatPr defaultColWidth="11.421875" defaultRowHeight="12" customHeight="1"/>
  <cols>
    <col min="1" max="1" width="0.9921875" style="11" customWidth="1"/>
    <col min="2" max="2" width="9.7109375" style="4" customWidth="1"/>
    <col min="3" max="3" width="67.28125" style="4" customWidth="1"/>
    <col min="4" max="4" width="10.28125" style="249" customWidth="1"/>
    <col min="5" max="5" width="10.57421875" style="4" customWidth="1"/>
    <col min="6" max="6" width="9.421875" style="4" customWidth="1"/>
    <col min="7" max="7" width="3.57421875" style="4" customWidth="1"/>
    <col min="8" max="8" width="3.7109375" style="4" customWidth="1"/>
    <col min="9" max="9" width="3.7109375" style="12" customWidth="1"/>
    <col min="10" max="10" width="2.140625" style="4" customWidth="1"/>
    <col min="11" max="11" width="1.7109375" style="4" customWidth="1"/>
    <col min="12" max="16384" width="11.421875" style="4" customWidth="1"/>
  </cols>
  <sheetData>
    <row r="1" spans="1:11" s="76" customFormat="1" ht="19.5" customHeight="1" thickBot="1" thickTop="1">
      <c r="A1" s="28"/>
      <c r="B1" s="1022" t="s">
        <v>187</v>
      </c>
      <c r="C1" s="1023"/>
      <c r="D1" s="1023"/>
      <c r="E1" s="1023"/>
      <c r="F1" s="1024"/>
      <c r="G1" s="917" t="s">
        <v>354</v>
      </c>
      <c r="H1" s="918"/>
      <c r="I1" s="918"/>
      <c r="J1" s="919"/>
      <c r="K1" s="31"/>
    </row>
    <row r="2" spans="1:11" ht="19.5" customHeight="1" thickBot="1">
      <c r="A2" s="14"/>
      <c r="B2" s="182"/>
      <c r="C2" s="1"/>
      <c r="D2" s="248"/>
      <c r="E2" s="15"/>
      <c r="F2" s="15"/>
      <c r="G2" s="36"/>
      <c r="H2" s="658">
        <v>13</v>
      </c>
      <c r="I2" s="1067"/>
      <c r="J2" s="168"/>
      <c r="K2" s="15"/>
    </row>
    <row r="3" spans="1:11" ht="23.25" customHeight="1" thickBot="1">
      <c r="A3" s="14"/>
      <c r="B3" s="667" t="s">
        <v>355</v>
      </c>
      <c r="C3" s="636"/>
      <c r="D3" s="684"/>
      <c r="E3" s="599" t="s">
        <v>353</v>
      </c>
      <c r="F3" s="601"/>
      <c r="G3" s="658" t="s">
        <v>266</v>
      </c>
      <c r="H3" s="659"/>
      <c r="I3" s="659"/>
      <c r="J3" s="660"/>
      <c r="K3" s="15"/>
    </row>
    <row r="4" spans="1:11" ht="16.5" customHeight="1" thickBot="1">
      <c r="A4" s="14"/>
      <c r="B4" s="670">
        <f>'Portada Pag 1'!A11</f>
        <v>0</v>
      </c>
      <c r="C4" s="671"/>
      <c r="D4" s="672"/>
      <c r="E4" s="632">
        <f>'Portada Pag 1'!R11</f>
        <v>0</v>
      </c>
      <c r="F4" s="634"/>
      <c r="G4" s="629">
        <f>'Portada Pag 1'!V11</f>
        <v>0</v>
      </c>
      <c r="H4" s="630"/>
      <c r="I4" s="630"/>
      <c r="J4" s="631"/>
      <c r="K4" s="15"/>
    </row>
    <row r="5" spans="1:13" ht="29.25" customHeight="1" thickBot="1" thickTop="1">
      <c r="A5" s="14"/>
      <c r="B5" s="455" t="s">
        <v>308</v>
      </c>
      <c r="C5" s="290" t="s">
        <v>309</v>
      </c>
      <c r="D5" s="291" t="s">
        <v>317</v>
      </c>
      <c r="E5" s="291" t="s">
        <v>319</v>
      </c>
      <c r="F5" s="291" t="s">
        <v>318</v>
      </c>
      <c r="G5" s="928"/>
      <c r="H5" s="929"/>
      <c r="I5" s="929"/>
      <c r="J5" s="930"/>
      <c r="K5" s="15"/>
      <c r="M5" s="17"/>
    </row>
    <row r="6" spans="1:13" ht="26.25" customHeight="1" thickBot="1" thickTop="1">
      <c r="A6" s="14"/>
      <c r="B6" s="436" t="s">
        <v>252</v>
      </c>
      <c r="C6" s="468" t="s">
        <v>253</v>
      </c>
      <c r="D6" s="408"/>
      <c r="E6" s="104">
        <f>E7*0.1</f>
        <v>0.1</v>
      </c>
      <c r="F6" s="104">
        <f>F7*0.1</f>
        <v>0.1</v>
      </c>
      <c r="G6" s="949">
        <f>E6</f>
        <v>0.1</v>
      </c>
      <c r="H6" s="950"/>
      <c r="I6" s="950"/>
      <c r="J6" s="1097"/>
      <c r="K6" s="15"/>
      <c r="M6" s="17"/>
    </row>
    <row r="7" spans="1:13" ht="20.25" customHeight="1" thickBot="1" thickTop="1">
      <c r="A7" s="14"/>
      <c r="B7" s="463" t="s">
        <v>254</v>
      </c>
      <c r="C7" s="461" t="s">
        <v>255</v>
      </c>
      <c r="D7" s="286"/>
      <c r="E7" s="137">
        <f>SUM(E8:E10)</f>
        <v>1</v>
      </c>
      <c r="F7" s="136">
        <f>SUM(F8:F10)</f>
        <v>1</v>
      </c>
      <c r="G7" s="1029"/>
      <c r="H7" s="1030"/>
      <c r="I7" s="1030"/>
      <c r="J7" s="1031"/>
      <c r="K7" s="15"/>
      <c r="L7" s="6"/>
      <c r="M7" s="17"/>
    </row>
    <row r="8" spans="1:13" ht="43.5" customHeight="1" thickBot="1" thickTop="1">
      <c r="A8" s="14"/>
      <c r="B8" s="459" t="s">
        <v>312</v>
      </c>
      <c r="C8" s="369" t="s">
        <v>212</v>
      </c>
      <c r="D8" s="335">
        <v>4</v>
      </c>
      <c r="E8" s="282">
        <f>(D8*0.25)*F8</f>
        <v>0.35</v>
      </c>
      <c r="F8" s="110">
        <v>0.35</v>
      </c>
      <c r="G8" s="409"/>
      <c r="H8" s="410"/>
      <c r="I8" s="410"/>
      <c r="J8" s="411"/>
      <c r="K8" s="15"/>
      <c r="M8" s="17"/>
    </row>
    <row r="9" spans="1:13" ht="36.75" customHeight="1" thickBot="1" thickTop="1">
      <c r="A9" s="14"/>
      <c r="B9" s="459" t="s">
        <v>313</v>
      </c>
      <c r="C9" s="369" t="s">
        <v>213</v>
      </c>
      <c r="D9" s="335">
        <v>4</v>
      </c>
      <c r="E9" s="282">
        <f>(D9*0.25)*F9</f>
        <v>0.35</v>
      </c>
      <c r="F9" s="110">
        <v>0.35</v>
      </c>
      <c r="G9" s="409"/>
      <c r="H9" s="410"/>
      <c r="I9" s="410"/>
      <c r="J9" s="411"/>
      <c r="K9" s="15"/>
      <c r="M9" s="17"/>
    </row>
    <row r="10" spans="1:13" ht="36.75" customHeight="1" thickBot="1" thickTop="1">
      <c r="A10" s="14"/>
      <c r="B10" s="459" t="s">
        <v>314</v>
      </c>
      <c r="C10" s="370" t="s">
        <v>214</v>
      </c>
      <c r="D10" s="335">
        <v>4</v>
      </c>
      <c r="E10" s="366">
        <f>(D10*0.25)*F10</f>
        <v>0.3</v>
      </c>
      <c r="F10" s="367">
        <v>0.3</v>
      </c>
      <c r="G10" s="412"/>
      <c r="H10" s="413"/>
      <c r="I10" s="413"/>
      <c r="J10" s="414"/>
      <c r="K10" s="15"/>
      <c r="M10" s="17"/>
    </row>
    <row r="11" spans="1:12" ht="12" customHeight="1" thickTop="1">
      <c r="A11" s="14"/>
      <c r="B11" s="1"/>
      <c r="C11"/>
      <c r="E11"/>
      <c r="F11"/>
      <c r="G11"/>
      <c r="H11"/>
      <c r="I11"/>
      <c r="J11"/>
      <c r="K11"/>
      <c r="L11"/>
    </row>
    <row r="12" spans="1:12" ht="12" customHeight="1">
      <c r="A12" s="1"/>
      <c r="B12" s="1"/>
      <c r="C12"/>
      <c r="E12"/>
      <c r="F12"/>
      <c r="G12"/>
      <c r="H12"/>
      <c r="I12"/>
      <c r="J12"/>
      <c r="K12"/>
      <c r="L12"/>
    </row>
    <row r="13" spans="1:12" ht="12" customHeight="1">
      <c r="A13" s="1"/>
      <c r="B13" s="1"/>
      <c r="C13"/>
      <c r="E13"/>
      <c r="F13"/>
      <c r="G13"/>
      <c r="H13"/>
      <c r="I13"/>
      <c r="J13"/>
      <c r="K13"/>
      <c r="L13"/>
    </row>
    <row r="14" spans="1:12" ht="12" customHeight="1">
      <c r="A14" s="1"/>
      <c r="B14" s="1"/>
      <c r="C14"/>
      <c r="E14"/>
      <c r="F14"/>
      <c r="G14"/>
      <c r="H14"/>
      <c r="I14"/>
      <c r="J14"/>
      <c r="K14"/>
      <c r="L14"/>
    </row>
    <row r="15" spans="1:12" ht="12" customHeight="1">
      <c r="A15" s="1"/>
      <c r="B15" s="1"/>
      <c r="C15"/>
      <c r="E15"/>
      <c r="F15"/>
      <c r="G15"/>
      <c r="H15"/>
      <c r="I15"/>
      <c r="J15"/>
      <c r="K15"/>
      <c r="L15"/>
    </row>
    <row r="16" spans="1:12" ht="12" customHeight="1">
      <c r="A16"/>
      <c r="B16"/>
      <c r="C16"/>
      <c r="E16"/>
      <c r="F16"/>
      <c r="G16"/>
      <c r="H16"/>
      <c r="I16"/>
      <c r="J16"/>
      <c r="K16"/>
      <c r="L16"/>
    </row>
    <row r="17" spans="1:12" ht="12" customHeight="1">
      <c r="A17"/>
      <c r="B17"/>
      <c r="C17"/>
      <c r="E17"/>
      <c r="F17"/>
      <c r="G17"/>
      <c r="H17"/>
      <c r="I17"/>
      <c r="J17"/>
      <c r="K17"/>
      <c r="L17"/>
    </row>
    <row r="18" spans="1:11" ht="15">
      <c r="A18"/>
      <c r="B18"/>
      <c r="C18"/>
      <c r="E18"/>
      <c r="F18"/>
      <c r="G18"/>
      <c r="H18"/>
      <c r="I18"/>
      <c r="J18"/>
      <c r="K18"/>
    </row>
    <row r="19" spans="2:10" ht="15">
      <c r="B19"/>
      <c r="C19"/>
      <c r="E19"/>
      <c r="F19"/>
      <c r="G19"/>
      <c r="H19"/>
      <c r="I19"/>
      <c r="J19"/>
    </row>
    <row r="20" spans="2:10" ht="12" customHeight="1">
      <c r="B20"/>
      <c r="C20"/>
      <c r="E20"/>
      <c r="F20"/>
      <c r="G20"/>
      <c r="H20"/>
      <c r="I20"/>
      <c r="J20"/>
    </row>
    <row r="21" spans="2:10" ht="12" customHeight="1">
      <c r="B21"/>
      <c r="C21"/>
      <c r="E21"/>
      <c r="F21"/>
      <c r="G21"/>
      <c r="H21"/>
      <c r="I21"/>
      <c r="J21"/>
    </row>
    <row r="51" spans="2:5" ht="12" customHeight="1" hidden="1">
      <c r="B51" s="4">
        <v>1</v>
      </c>
      <c r="C51" s="4">
        <v>2</v>
      </c>
      <c r="D51" s="249">
        <v>3</v>
      </c>
      <c r="E51" s="4">
        <v>4</v>
      </c>
    </row>
  </sheetData>
  <sheetProtection/>
  <mergeCells count="12">
    <mergeCell ref="G1:J1"/>
    <mergeCell ref="B1:F1"/>
    <mergeCell ref="H2:I2"/>
    <mergeCell ref="G5:J5"/>
    <mergeCell ref="G3:J3"/>
    <mergeCell ref="G4:J4"/>
    <mergeCell ref="B3:D3"/>
    <mergeCell ref="E3:F3"/>
    <mergeCell ref="G7:J7"/>
    <mergeCell ref="B4:D4"/>
    <mergeCell ref="E4:F4"/>
    <mergeCell ref="G6:J6"/>
  </mergeCells>
  <dataValidations count="1">
    <dataValidation type="list" allowBlank="1" showInputMessage="1" showErrorMessage="1" errorTitle="Error" error="La calificación es de 1 a 4" sqref="D8:D10">
      <formula1>$B$51:$E$51</formula1>
    </dataValidation>
  </dataValidations>
  <printOptions horizontalCentered="1"/>
  <pageMargins left="0.38" right="0.54" top="0.6" bottom="0.4724409448818898" header="0.3937007874015748" footer="0.4724409448818898"/>
  <pageSetup horizontalDpi="300" verticalDpi="300" orientation="portrait" scale="80" r:id="rId1"/>
</worksheet>
</file>

<file path=xl/worksheets/sheet3.xml><?xml version="1.0" encoding="utf-8"?>
<worksheet xmlns="http://schemas.openxmlformats.org/spreadsheetml/2006/main" xmlns:r="http://schemas.openxmlformats.org/officeDocument/2006/relationships">
  <dimension ref="A1:Y78"/>
  <sheetViews>
    <sheetView zoomScalePageLayoutView="0" workbookViewId="0" topLeftCell="A1">
      <selection activeCell="D3" sqref="D3"/>
    </sheetView>
  </sheetViews>
  <sheetFormatPr defaultColWidth="11.421875" defaultRowHeight="12" customHeight="1"/>
  <cols>
    <col min="1" max="1" width="1.7109375" style="64" customWidth="1"/>
    <col min="2" max="2" width="3.8515625" style="64" customWidth="1"/>
    <col min="3" max="3" width="8.28125" style="17" customWidth="1"/>
    <col min="4" max="4" width="54.8515625" style="17" customWidth="1"/>
    <col min="5" max="5" width="11.57421875" style="17" customWidth="1"/>
    <col min="6" max="6" width="11.7109375" style="17" customWidth="1"/>
    <col min="7" max="8" width="3.7109375" style="17" customWidth="1"/>
    <col min="9" max="9" width="3.7109375" style="66" customWidth="1"/>
    <col min="10" max="10" width="2.8515625" style="17" customWidth="1"/>
    <col min="11" max="11" width="7.140625" style="17" customWidth="1"/>
    <col min="12" max="15" width="3.7109375" style="17" customWidth="1"/>
    <col min="16" max="16" width="42.28125" style="17" customWidth="1"/>
    <col min="17" max="16384" width="11.421875" style="17" customWidth="1"/>
  </cols>
  <sheetData>
    <row r="1" spans="1:25" s="85" customFormat="1" ht="30.75" thickBot="1">
      <c r="A1" s="95"/>
      <c r="B1" s="4"/>
      <c r="C1" s="4"/>
      <c r="D1" s="602" t="s">
        <v>431</v>
      </c>
      <c r="E1" s="603"/>
      <c r="F1" s="758" t="s">
        <v>432</v>
      </c>
      <c r="G1" s="759"/>
      <c r="H1" s="759"/>
      <c r="I1" s="759"/>
      <c r="J1" s="760"/>
      <c r="K1" s="580"/>
      <c r="L1" s="580"/>
      <c r="M1" s="580"/>
      <c r="N1" s="580"/>
      <c r="O1" s="580"/>
      <c r="P1" s="580"/>
      <c r="Q1" s="580"/>
      <c r="R1" s="580"/>
      <c r="S1" s="761"/>
      <c r="T1" s="761"/>
      <c r="U1" s="761"/>
      <c r="V1" s="761"/>
      <c r="W1" s="761"/>
      <c r="X1" s="761"/>
      <c r="Y1" s="761"/>
    </row>
    <row r="2" spans="1:25" s="85" customFormat="1" ht="19.5" customHeight="1" thickBot="1">
      <c r="A2" s="95"/>
      <c r="B2" s="77"/>
      <c r="C2" s="77"/>
      <c r="D2" s="762" t="s">
        <v>434</v>
      </c>
      <c r="E2" s="763"/>
      <c r="F2" s="764" t="s">
        <v>433</v>
      </c>
      <c r="G2" s="765"/>
      <c r="H2" s="765"/>
      <c r="I2" s="765"/>
      <c r="J2" s="766"/>
      <c r="K2" s="580"/>
      <c r="L2" s="580"/>
      <c r="M2" s="580"/>
      <c r="N2" s="580"/>
      <c r="O2" s="580"/>
      <c r="P2" s="580"/>
      <c r="Q2" s="580"/>
      <c r="R2" s="580"/>
      <c r="S2" s="767"/>
      <c r="T2" s="767"/>
      <c r="U2" s="767"/>
      <c r="V2" s="767"/>
      <c r="W2" s="767"/>
      <c r="X2" s="767"/>
      <c r="Y2" s="767"/>
    </row>
    <row r="3" spans="1:10" s="85" customFormat="1" ht="12" customHeight="1" thickBot="1">
      <c r="A3" s="28"/>
      <c r="B3" s="28"/>
      <c r="C3" s="28"/>
      <c r="D3" s="28"/>
      <c r="E3" s="28"/>
      <c r="F3" s="28"/>
      <c r="G3" s="80"/>
      <c r="H3" s="83"/>
      <c r="I3" s="80"/>
      <c r="J3" s="84"/>
    </row>
    <row r="4" spans="1:10" ht="12" customHeight="1" thickBot="1" thickTop="1">
      <c r="A4" s="162"/>
      <c r="B4" s="218"/>
      <c r="C4" s="163"/>
      <c r="D4" s="164"/>
      <c r="E4" s="163"/>
      <c r="F4" s="163"/>
      <c r="G4" s="165"/>
      <c r="H4" s="163"/>
      <c r="I4" s="163"/>
      <c r="J4" s="166"/>
    </row>
    <row r="5" spans="1:10" s="30" customFormat="1" ht="15.75" customHeight="1" thickBot="1">
      <c r="A5" s="731" t="s">
        <v>386</v>
      </c>
      <c r="B5" s="732"/>
      <c r="C5" s="732"/>
      <c r="D5" s="732"/>
      <c r="E5" s="732"/>
      <c r="F5" s="786"/>
      <c r="G5" s="655" t="s">
        <v>354</v>
      </c>
      <c r="H5" s="656"/>
      <c r="I5" s="656"/>
      <c r="J5" s="657"/>
    </row>
    <row r="6" spans="1:10" ht="12.75" customHeight="1">
      <c r="A6" s="167"/>
      <c r="B6" s="14"/>
      <c r="C6" s="15"/>
      <c r="D6" s="19"/>
      <c r="E6" s="212"/>
      <c r="F6" s="19"/>
      <c r="G6" s="36"/>
      <c r="H6" s="651">
        <v>3</v>
      </c>
      <c r="I6" s="652"/>
      <c r="J6" s="168"/>
    </row>
    <row r="7" spans="1:10" ht="12" customHeight="1" thickBot="1">
      <c r="A7" s="174"/>
      <c r="B7" s="118"/>
      <c r="C7" s="42"/>
      <c r="D7" s="75"/>
      <c r="E7" s="219"/>
      <c r="F7" s="1"/>
      <c r="G7" s="123"/>
      <c r="H7" s="653"/>
      <c r="I7" s="654"/>
      <c r="J7" s="169"/>
    </row>
    <row r="8" spans="1:10" ht="20.25" customHeight="1" thickBot="1">
      <c r="A8" s="793" t="s">
        <v>355</v>
      </c>
      <c r="B8" s="794"/>
      <c r="C8" s="794"/>
      <c r="D8" s="795"/>
      <c r="E8" s="733" t="s">
        <v>353</v>
      </c>
      <c r="F8" s="734"/>
      <c r="G8" s="658" t="s">
        <v>266</v>
      </c>
      <c r="H8" s="659"/>
      <c r="I8" s="659"/>
      <c r="J8" s="660"/>
    </row>
    <row r="9" spans="1:10" ht="21.75" customHeight="1" thickBot="1">
      <c r="A9" s="670">
        <f>'Portada Pag 1'!A11</f>
        <v>0</v>
      </c>
      <c r="B9" s="671"/>
      <c r="C9" s="671"/>
      <c r="D9" s="672"/>
      <c r="E9" s="632">
        <f>'Portada Pag 1'!R11</f>
        <v>0</v>
      </c>
      <c r="F9" s="633"/>
      <c r="G9" s="629">
        <f>'Portada Pag 1'!V11</f>
        <v>0</v>
      </c>
      <c r="H9" s="630"/>
      <c r="I9" s="630"/>
      <c r="J9" s="631"/>
    </row>
    <row r="10" spans="1:10" ht="12" customHeight="1" thickBot="1" thickTop="1">
      <c r="A10" s="167"/>
      <c r="B10" s="14"/>
      <c r="C10" s="52"/>
      <c r="D10" s="52"/>
      <c r="E10" s="237"/>
      <c r="F10" s="52"/>
      <c r="G10" s="15"/>
      <c r="H10" s="15"/>
      <c r="I10" s="16"/>
      <c r="J10" s="168"/>
    </row>
    <row r="11" spans="1:12" ht="15.75" customHeight="1" thickBot="1" thickTop="1">
      <c r="A11" s="167"/>
      <c r="B11" s="14"/>
      <c r="C11" s="296" t="s">
        <v>308</v>
      </c>
      <c r="D11" s="796" t="s">
        <v>287</v>
      </c>
      <c r="E11" s="213"/>
      <c r="F11" s="15"/>
      <c r="G11" s="1"/>
      <c r="H11" s="1"/>
      <c r="I11" s="1"/>
      <c r="J11" s="180"/>
      <c r="K11" s="47"/>
      <c r="L11" s="47"/>
    </row>
    <row r="12" spans="1:12" ht="18.75" customHeight="1" thickBot="1" thickTop="1">
      <c r="A12" s="167"/>
      <c r="B12" s="14"/>
      <c r="C12" s="296" t="s">
        <v>288</v>
      </c>
      <c r="D12" s="797"/>
      <c r="E12" s="213"/>
      <c r="F12" s="15"/>
      <c r="G12" s="26"/>
      <c r="H12" s="26"/>
      <c r="I12" s="1"/>
      <c r="J12" s="180"/>
      <c r="K12" s="15"/>
      <c r="L12" s="15"/>
    </row>
    <row r="13" spans="1:14" ht="21.75" customHeight="1" thickTop="1">
      <c r="A13" s="176"/>
      <c r="B13" s="800" t="s">
        <v>426</v>
      </c>
      <c r="C13" s="801"/>
      <c r="D13" s="802"/>
      <c r="E13" s="806"/>
      <c r="F13" s="808"/>
      <c r="G13" s="787" t="s">
        <v>374</v>
      </c>
      <c r="H13" s="788"/>
      <c r="I13" s="788"/>
      <c r="J13" s="789"/>
      <c r="K13" s="15"/>
      <c r="L13" s="15"/>
      <c r="M13" s="15"/>
      <c r="N13" s="15"/>
    </row>
    <row r="14" spans="1:14" ht="20.25" customHeight="1" thickBot="1">
      <c r="A14" s="167"/>
      <c r="B14" s="803"/>
      <c r="C14" s="804"/>
      <c r="D14" s="805"/>
      <c r="E14" s="807"/>
      <c r="F14" s="809"/>
      <c r="G14" s="790"/>
      <c r="H14" s="791"/>
      <c r="I14" s="791"/>
      <c r="J14" s="792"/>
      <c r="K14" s="67"/>
      <c r="L14" s="45"/>
      <c r="M14" s="67"/>
      <c r="N14" s="68"/>
    </row>
    <row r="15" spans="1:17" ht="25.5" customHeight="1" thickBot="1" thickTop="1">
      <c r="A15" s="167"/>
      <c r="B15" s="798">
        <v>4.1</v>
      </c>
      <c r="C15" s="799"/>
      <c r="D15" s="217" t="s">
        <v>310</v>
      </c>
      <c r="E15" s="397">
        <f>E16+E17+E18+E19</f>
        <v>0.45000000000000007</v>
      </c>
      <c r="F15" s="398">
        <f>SUM(F16:F19)</f>
        <v>0.44999999999999996</v>
      </c>
      <c r="G15" s="776">
        <f>E15</f>
        <v>0.45000000000000007</v>
      </c>
      <c r="H15" s="777"/>
      <c r="I15" s="777"/>
      <c r="J15" s="778"/>
      <c r="K15" s="31"/>
      <c r="L15" s="28"/>
      <c r="M15" s="31"/>
      <c r="N15" s="29"/>
      <c r="Q15"/>
    </row>
    <row r="16" spans="1:14" ht="19.5" customHeight="1" thickTop="1">
      <c r="A16" s="167"/>
      <c r="B16" s="119"/>
      <c r="C16" s="371" t="s">
        <v>311</v>
      </c>
      <c r="D16" s="390" t="s">
        <v>215</v>
      </c>
      <c r="E16" s="374">
        <f>Pag5!G7</f>
        <v>0.25000000000000006</v>
      </c>
      <c r="F16" s="209">
        <f>25%</f>
        <v>0.25</v>
      </c>
      <c r="G16" s="783">
        <f>E16</f>
        <v>0.25000000000000006</v>
      </c>
      <c r="H16" s="784"/>
      <c r="I16" s="784"/>
      <c r="J16" s="785"/>
      <c r="K16" s="31"/>
      <c r="L16" s="31"/>
      <c r="M16" s="31"/>
      <c r="N16" s="29"/>
    </row>
    <row r="17" spans="1:14" ht="19.5" customHeight="1">
      <c r="A17" s="167"/>
      <c r="B17" s="119"/>
      <c r="C17" s="372" t="s">
        <v>320</v>
      </c>
      <c r="D17" s="377" t="s">
        <v>216</v>
      </c>
      <c r="E17" s="375">
        <f>Pag6!G13</f>
        <v>0.05</v>
      </c>
      <c r="F17" s="207">
        <v>0.05</v>
      </c>
      <c r="G17" s="783">
        <f>E17</f>
        <v>0.05</v>
      </c>
      <c r="H17" s="784"/>
      <c r="I17" s="784"/>
      <c r="J17" s="785"/>
      <c r="K17" s="31"/>
      <c r="L17" s="31"/>
      <c r="M17" s="31"/>
      <c r="N17" s="29"/>
    </row>
    <row r="18" spans="1:14" ht="27" customHeight="1">
      <c r="A18" s="167"/>
      <c r="B18" s="119"/>
      <c r="C18" s="372" t="s">
        <v>322</v>
      </c>
      <c r="D18" s="377" t="s">
        <v>217</v>
      </c>
      <c r="E18" s="376">
        <f>Pag6!G20</f>
        <v>0.05</v>
      </c>
      <c r="F18" s="208">
        <v>0.05</v>
      </c>
      <c r="G18" s="783">
        <f>E18</f>
        <v>0.05</v>
      </c>
      <c r="H18" s="784"/>
      <c r="I18" s="784"/>
      <c r="J18" s="785"/>
      <c r="K18" s="31"/>
      <c r="L18" s="31"/>
      <c r="M18" s="31"/>
      <c r="N18" s="29"/>
    </row>
    <row r="19" spans="1:14" ht="19.5" customHeight="1" thickBot="1">
      <c r="A19" s="167"/>
      <c r="B19" s="119"/>
      <c r="C19" s="385" t="s">
        <v>325</v>
      </c>
      <c r="D19" s="386" t="s">
        <v>218</v>
      </c>
      <c r="E19" s="388">
        <f>Pag7!G6</f>
        <v>0.1</v>
      </c>
      <c r="F19" s="389">
        <v>0.1</v>
      </c>
      <c r="G19" s="783">
        <f>E19</f>
        <v>0.1</v>
      </c>
      <c r="H19" s="784"/>
      <c r="I19" s="784"/>
      <c r="J19" s="785"/>
      <c r="K19" s="31"/>
      <c r="L19" s="31"/>
      <c r="M19" s="32"/>
      <c r="N19" s="29"/>
    </row>
    <row r="20" spans="1:14" ht="27" customHeight="1" thickBot="1">
      <c r="A20" s="167"/>
      <c r="B20" s="768">
        <v>4.2</v>
      </c>
      <c r="C20" s="769"/>
      <c r="D20" s="217" t="s">
        <v>427</v>
      </c>
      <c r="E20" s="397">
        <f>SUM(E21:E24)*0.1</f>
        <v>0.1</v>
      </c>
      <c r="F20" s="398">
        <f>SUM(F21:F24)</f>
        <v>1</v>
      </c>
      <c r="G20" s="776">
        <f>Pag7!G11</f>
        <v>0.1</v>
      </c>
      <c r="H20" s="777"/>
      <c r="I20" s="777"/>
      <c r="J20" s="778"/>
      <c r="K20" s="399"/>
      <c r="L20" s="31"/>
      <c r="M20" s="31"/>
      <c r="N20" s="29"/>
    </row>
    <row r="21" spans="1:17" ht="19.5" customHeight="1">
      <c r="A21" s="167"/>
      <c r="B21" s="119"/>
      <c r="C21" s="383" t="s">
        <v>326</v>
      </c>
      <c r="D21" s="390" t="s">
        <v>219</v>
      </c>
      <c r="E21" s="384">
        <f>Pag7!G12</f>
        <v>0.15</v>
      </c>
      <c r="F21" s="209">
        <v>0.15</v>
      </c>
      <c r="G21" s="783">
        <f>E21*0.1</f>
        <v>0.015</v>
      </c>
      <c r="H21" s="784"/>
      <c r="I21" s="784"/>
      <c r="J21" s="785"/>
      <c r="K21" s="31"/>
      <c r="L21" s="31"/>
      <c r="M21" s="31"/>
      <c r="N21" s="29"/>
      <c r="Q21"/>
    </row>
    <row r="22" spans="1:17" ht="19.5" customHeight="1">
      <c r="A22" s="167"/>
      <c r="B22" s="119"/>
      <c r="C22" s="372" t="s">
        <v>327</v>
      </c>
      <c r="D22" s="377" t="s">
        <v>222</v>
      </c>
      <c r="E22" s="380">
        <f>Pag7!G17</f>
        <v>0.14999999999999997</v>
      </c>
      <c r="F22" s="208">
        <v>0.15</v>
      </c>
      <c r="G22" s="773">
        <f>E22*0.1</f>
        <v>0.014999999999999998</v>
      </c>
      <c r="H22" s="774"/>
      <c r="I22" s="774"/>
      <c r="J22" s="775"/>
      <c r="K22" s="31"/>
      <c r="L22" s="31"/>
      <c r="M22" s="31"/>
      <c r="N22" s="29"/>
      <c r="Q22"/>
    </row>
    <row r="23" spans="1:14" ht="19.5" customHeight="1">
      <c r="A23" s="167"/>
      <c r="B23" s="119"/>
      <c r="C23" s="372" t="s">
        <v>328</v>
      </c>
      <c r="D23" s="377" t="s">
        <v>220</v>
      </c>
      <c r="E23" s="380">
        <f>Pag8!G6</f>
        <v>0.15</v>
      </c>
      <c r="F23" s="208">
        <v>0.15</v>
      </c>
      <c r="G23" s="773">
        <f>E23*0.1</f>
        <v>0.015</v>
      </c>
      <c r="H23" s="774"/>
      <c r="I23" s="774"/>
      <c r="J23" s="775"/>
      <c r="K23" s="31"/>
      <c r="L23" s="31"/>
      <c r="M23" s="31"/>
      <c r="N23" s="29"/>
    </row>
    <row r="24" spans="1:14" ht="19.5" customHeight="1" thickBot="1">
      <c r="A24" s="167"/>
      <c r="B24" s="119"/>
      <c r="C24" s="385" t="s">
        <v>329</v>
      </c>
      <c r="D24" s="386" t="s">
        <v>221</v>
      </c>
      <c r="E24" s="387">
        <f>Pag8!G10</f>
        <v>0.55</v>
      </c>
      <c r="F24" s="210">
        <v>0.55</v>
      </c>
      <c r="G24" s="780">
        <f>E24*0.1</f>
        <v>0.05500000000000001</v>
      </c>
      <c r="H24" s="781"/>
      <c r="I24" s="781"/>
      <c r="J24" s="782"/>
      <c r="K24" s="31"/>
      <c r="L24" s="31"/>
      <c r="M24" s="31"/>
      <c r="N24" s="29"/>
    </row>
    <row r="25" spans="1:14" ht="26.25" customHeight="1" thickBot="1">
      <c r="A25" s="167"/>
      <c r="B25" s="768">
        <v>4.3</v>
      </c>
      <c r="C25" s="769"/>
      <c r="D25" s="217" t="s">
        <v>428</v>
      </c>
      <c r="E25" s="397">
        <f>(SUM(E26:E35))*0.35</f>
        <v>0.35</v>
      </c>
      <c r="F25" s="397">
        <f>SUM(F26:F35)</f>
        <v>1</v>
      </c>
      <c r="G25" s="776">
        <f>E25</f>
        <v>0.35</v>
      </c>
      <c r="H25" s="777"/>
      <c r="I25" s="777"/>
      <c r="J25" s="778"/>
      <c r="K25" s="399"/>
      <c r="L25" s="31"/>
      <c r="M25" s="31"/>
      <c r="N25" s="29"/>
    </row>
    <row r="26" spans="1:17" ht="19.5" customHeight="1">
      <c r="A26" s="167"/>
      <c r="B26" s="119"/>
      <c r="C26" s="383" t="s">
        <v>331</v>
      </c>
      <c r="D26" s="392" t="s">
        <v>291</v>
      </c>
      <c r="E26" s="378">
        <f>Pag8!G15</f>
        <v>0.15</v>
      </c>
      <c r="F26" s="209">
        <v>0.15</v>
      </c>
      <c r="G26" s="783">
        <f aca="true" t="shared" si="0" ref="G26:G33">E26*0.35</f>
        <v>0.0525</v>
      </c>
      <c r="H26" s="784"/>
      <c r="I26" s="784"/>
      <c r="J26" s="785"/>
      <c r="K26" s="31"/>
      <c r="L26" s="31"/>
      <c r="M26" s="31"/>
      <c r="N26" s="29"/>
      <c r="Q26" s="91"/>
    </row>
    <row r="27" spans="1:17" ht="19.5" customHeight="1">
      <c r="A27" s="167"/>
      <c r="B27" s="119"/>
      <c r="C27" s="372" t="s">
        <v>279</v>
      </c>
      <c r="D27" s="382" t="s">
        <v>280</v>
      </c>
      <c r="E27" s="379">
        <f>Pag9!G16</f>
        <v>0.1</v>
      </c>
      <c r="F27" s="209">
        <v>0.1</v>
      </c>
      <c r="G27" s="773">
        <f t="shared" si="0"/>
        <v>0.034999999999999996</v>
      </c>
      <c r="H27" s="774"/>
      <c r="I27" s="774"/>
      <c r="J27" s="775"/>
      <c r="K27" s="31"/>
      <c r="L27" s="31"/>
      <c r="M27" s="31"/>
      <c r="N27" s="29"/>
      <c r="Q27" s="91"/>
    </row>
    <row r="28" spans="1:14" ht="19.5" customHeight="1">
      <c r="A28" s="167"/>
      <c r="B28" s="119"/>
      <c r="C28" s="372" t="s">
        <v>283</v>
      </c>
      <c r="D28" s="382" t="s">
        <v>292</v>
      </c>
      <c r="E28" s="379">
        <f>Pag10!G6</f>
        <v>0.1</v>
      </c>
      <c r="F28" s="209">
        <v>0.1</v>
      </c>
      <c r="G28" s="773">
        <f t="shared" si="0"/>
        <v>0.034999999999999996</v>
      </c>
      <c r="H28" s="774"/>
      <c r="I28" s="774"/>
      <c r="J28" s="775"/>
      <c r="K28" s="31"/>
      <c r="L28" s="31"/>
      <c r="M28" s="31"/>
      <c r="N28" s="29"/>
    </row>
    <row r="29" spans="1:17" ht="19.5" customHeight="1">
      <c r="A29" s="167"/>
      <c r="B29" s="119"/>
      <c r="C29" s="372" t="s">
        <v>242</v>
      </c>
      <c r="D29" s="382" t="s">
        <v>223</v>
      </c>
      <c r="E29" s="380">
        <f>Pag10!G14</f>
        <v>0.1</v>
      </c>
      <c r="F29" s="209">
        <v>0.1</v>
      </c>
      <c r="G29" s="773">
        <f t="shared" si="0"/>
        <v>0.034999999999999996</v>
      </c>
      <c r="H29" s="774"/>
      <c r="I29" s="774"/>
      <c r="J29" s="775"/>
      <c r="K29" s="31"/>
      <c r="L29" s="31"/>
      <c r="M29" s="31"/>
      <c r="N29" s="29"/>
      <c r="Q29" s="91"/>
    </row>
    <row r="30" spans="1:17" ht="19.5" customHeight="1">
      <c r="A30" s="167"/>
      <c r="B30" s="119"/>
      <c r="C30" s="372" t="s">
        <v>257</v>
      </c>
      <c r="D30" s="382" t="s">
        <v>224</v>
      </c>
      <c r="E30" s="380">
        <f>Pag11!G14</f>
        <v>0.09999999999999999</v>
      </c>
      <c r="F30" s="209">
        <v>0.1</v>
      </c>
      <c r="G30" s="773">
        <f t="shared" si="0"/>
        <v>0.034999999999999996</v>
      </c>
      <c r="H30" s="774"/>
      <c r="I30" s="774"/>
      <c r="J30" s="775"/>
      <c r="K30" s="31"/>
      <c r="L30" s="31"/>
      <c r="M30" s="31"/>
      <c r="N30" s="29"/>
      <c r="Q30" s="91"/>
    </row>
    <row r="31" spans="1:17" ht="19.5" customHeight="1">
      <c r="A31" s="167"/>
      <c r="B31" s="119"/>
      <c r="C31" s="372" t="s">
        <v>260</v>
      </c>
      <c r="D31" s="567" t="s">
        <v>429</v>
      </c>
      <c r="E31" s="380">
        <f>Pag12!G14</f>
        <v>0.05</v>
      </c>
      <c r="F31" s="209">
        <v>0.05</v>
      </c>
      <c r="G31" s="773">
        <f t="shared" si="0"/>
        <v>0.017499999999999998</v>
      </c>
      <c r="H31" s="774"/>
      <c r="I31" s="774"/>
      <c r="J31" s="775"/>
      <c r="K31" s="31"/>
      <c r="L31" s="31"/>
      <c r="M31" s="31"/>
      <c r="N31" s="29"/>
      <c r="Q31" s="91"/>
    </row>
    <row r="32" spans="1:17" ht="19.5" customHeight="1">
      <c r="A32" s="167"/>
      <c r="B32" s="119"/>
      <c r="C32" s="372" t="s">
        <v>262</v>
      </c>
      <c r="D32" s="382" t="s">
        <v>115</v>
      </c>
      <c r="E32" s="380">
        <f>Pag12!G19</f>
        <v>0.1</v>
      </c>
      <c r="F32" s="208">
        <v>0.1</v>
      </c>
      <c r="G32" s="773">
        <f t="shared" si="0"/>
        <v>0.034999999999999996</v>
      </c>
      <c r="H32" s="774"/>
      <c r="I32" s="774"/>
      <c r="J32" s="775"/>
      <c r="K32" s="31"/>
      <c r="L32" s="31"/>
      <c r="M32" s="31"/>
      <c r="N32" s="29"/>
      <c r="Q32" s="91"/>
    </row>
    <row r="33" spans="1:14" ht="19.5" customHeight="1">
      <c r="A33" s="167"/>
      <c r="B33" s="119"/>
      <c r="C33" s="372" t="s">
        <v>264</v>
      </c>
      <c r="D33" s="382" t="s">
        <v>138</v>
      </c>
      <c r="E33" s="381">
        <f>Pag13!G13</f>
        <v>0.1</v>
      </c>
      <c r="F33" s="210">
        <v>0.1</v>
      </c>
      <c r="G33" s="780">
        <f t="shared" si="0"/>
        <v>0.034999999999999996</v>
      </c>
      <c r="H33" s="781"/>
      <c r="I33" s="781"/>
      <c r="J33" s="782"/>
      <c r="K33" s="31"/>
      <c r="L33" s="31"/>
      <c r="M33" s="31"/>
      <c r="N33" s="29"/>
    </row>
    <row r="34" spans="1:17" ht="19.5" customHeight="1">
      <c r="A34" s="167"/>
      <c r="B34" s="119"/>
      <c r="C34" s="372" t="s">
        <v>148</v>
      </c>
      <c r="D34" s="382" t="s">
        <v>225</v>
      </c>
      <c r="E34" s="381">
        <f>Pag13!G22</f>
        <v>0.05</v>
      </c>
      <c r="F34" s="210">
        <v>0.05</v>
      </c>
      <c r="G34" s="780">
        <f>E34*0.35</f>
        <v>0.017499999999999998</v>
      </c>
      <c r="H34" s="781"/>
      <c r="I34" s="781"/>
      <c r="J34" s="782"/>
      <c r="K34" s="31"/>
      <c r="L34" s="31"/>
      <c r="M34" s="31"/>
      <c r="N34" s="29"/>
      <c r="Q34" s="91"/>
    </row>
    <row r="35" spans="1:14" ht="19.5" customHeight="1" thickBot="1">
      <c r="A35" s="167"/>
      <c r="B35" s="119"/>
      <c r="C35" s="372" t="s">
        <v>157</v>
      </c>
      <c r="D35" s="391" t="s">
        <v>226</v>
      </c>
      <c r="E35" s="381">
        <f>Pag14!G6</f>
        <v>0.15</v>
      </c>
      <c r="F35" s="210">
        <v>0.15</v>
      </c>
      <c r="G35" s="780">
        <f>E35*0.35</f>
        <v>0.0525</v>
      </c>
      <c r="H35" s="781"/>
      <c r="I35" s="781"/>
      <c r="J35" s="782"/>
      <c r="K35" s="31"/>
      <c r="L35" s="31"/>
      <c r="M35" s="31"/>
      <c r="N35" s="29"/>
    </row>
    <row r="36" spans="1:14" ht="29.25" customHeight="1" thickBot="1">
      <c r="A36" s="167"/>
      <c r="B36" s="768">
        <v>4.4</v>
      </c>
      <c r="C36" s="769"/>
      <c r="D36" s="217" t="s">
        <v>246</v>
      </c>
      <c r="E36" s="397">
        <f>SUM(E37:E40)*0.1</f>
        <v>0.09999999999999999</v>
      </c>
      <c r="F36" s="398">
        <v>1</v>
      </c>
      <c r="G36" s="776">
        <f>E36</f>
        <v>0.09999999999999999</v>
      </c>
      <c r="H36" s="777"/>
      <c r="I36" s="777"/>
      <c r="J36" s="778"/>
      <c r="K36" s="31"/>
      <c r="L36" s="31"/>
      <c r="M36" s="31"/>
      <c r="N36" s="29"/>
    </row>
    <row r="37" spans="1:14" ht="19.5" customHeight="1">
      <c r="A37" s="167"/>
      <c r="B37" s="120"/>
      <c r="C37" s="371" t="s">
        <v>247</v>
      </c>
      <c r="D37" s="395" t="s">
        <v>255</v>
      </c>
      <c r="E37" s="393">
        <f>Pag15!G7</f>
        <v>0.30000000000000004</v>
      </c>
      <c r="F37" s="206">
        <v>0.3</v>
      </c>
      <c r="G37" s="810">
        <f>E37*0.1</f>
        <v>0.030000000000000006</v>
      </c>
      <c r="H37" s="811"/>
      <c r="I37" s="811"/>
      <c r="J37" s="812"/>
      <c r="K37" s="31"/>
      <c r="L37" s="31"/>
      <c r="M37" s="31"/>
      <c r="N37" s="29"/>
    </row>
    <row r="38" spans="1:14" ht="19.5" customHeight="1">
      <c r="A38" s="167"/>
      <c r="B38" s="120"/>
      <c r="C38" s="372" t="s">
        <v>248</v>
      </c>
      <c r="D38" s="377" t="s">
        <v>307</v>
      </c>
      <c r="E38" s="376">
        <f>Pag15!G16</f>
        <v>0.39999999999999997</v>
      </c>
      <c r="F38" s="208">
        <v>0.4</v>
      </c>
      <c r="G38" s="773">
        <f>E38*0.1</f>
        <v>0.04</v>
      </c>
      <c r="H38" s="774"/>
      <c r="I38" s="774"/>
      <c r="J38" s="779"/>
      <c r="K38" s="31"/>
      <c r="L38" s="31"/>
      <c r="M38" s="31"/>
      <c r="N38" s="29"/>
    </row>
    <row r="39" spans="1:14" ht="19.5" customHeight="1">
      <c r="A39" s="167"/>
      <c r="B39" s="120"/>
      <c r="C39" s="372" t="s">
        <v>249</v>
      </c>
      <c r="D39" s="377" t="s">
        <v>295</v>
      </c>
      <c r="E39" s="376">
        <f>Pag15!G22</f>
        <v>0.2</v>
      </c>
      <c r="F39" s="208">
        <v>0.2</v>
      </c>
      <c r="G39" s="773">
        <f>E39*0.1</f>
        <v>0.020000000000000004</v>
      </c>
      <c r="H39" s="774"/>
      <c r="I39" s="774"/>
      <c r="J39" s="779"/>
      <c r="K39" s="31"/>
      <c r="L39" s="31"/>
      <c r="M39" s="31"/>
      <c r="N39" s="29"/>
    </row>
    <row r="40" spans="1:14" ht="19.5" customHeight="1" thickBot="1">
      <c r="A40" s="167"/>
      <c r="B40" s="120"/>
      <c r="C40" s="373" t="s">
        <v>252</v>
      </c>
      <c r="D40" s="396" t="s">
        <v>253</v>
      </c>
      <c r="E40" s="394">
        <f>Pag15!G6</f>
        <v>0.09999999999999999</v>
      </c>
      <c r="F40" s="211">
        <v>0.1</v>
      </c>
      <c r="G40" s="770">
        <f>E40*0.1</f>
        <v>0.01</v>
      </c>
      <c r="H40" s="771"/>
      <c r="I40" s="771"/>
      <c r="J40" s="772"/>
      <c r="K40" s="31"/>
      <c r="L40" s="31"/>
      <c r="M40" s="31"/>
      <c r="N40" s="29"/>
    </row>
    <row r="41" spans="1:14" ht="28.5" customHeight="1" thickBot="1">
      <c r="A41" s="167"/>
      <c r="B41" s="14"/>
      <c r="C41" s="27"/>
      <c r="D41" s="31"/>
      <c r="E41" s="813" t="s">
        <v>375</v>
      </c>
      <c r="F41" s="814"/>
      <c r="G41" s="815">
        <f>G15+G20+G25+G36</f>
        <v>1</v>
      </c>
      <c r="H41" s="816"/>
      <c r="I41" s="816"/>
      <c r="J41" s="817"/>
      <c r="K41" s="33"/>
      <c r="L41" s="33"/>
      <c r="M41" s="33"/>
      <c r="N41" s="34"/>
    </row>
    <row r="42" spans="1:14" ht="12" customHeight="1">
      <c r="A42" s="167"/>
      <c r="B42" s="14"/>
      <c r="C42" s="26"/>
      <c r="D42" s="26"/>
      <c r="E42" s="213"/>
      <c r="F42" s="26"/>
      <c r="G42" s="26"/>
      <c r="H42" s="26"/>
      <c r="I42" s="26"/>
      <c r="J42" s="220"/>
      <c r="K42" s="46"/>
      <c r="L42" s="40"/>
      <c r="M42" s="44"/>
      <c r="N42" s="37"/>
    </row>
    <row r="43" spans="1:14" ht="12" customHeight="1">
      <c r="A43" s="167"/>
      <c r="B43" s="14"/>
      <c r="C43" s="26"/>
      <c r="D43" s="26"/>
      <c r="E43" s="121"/>
      <c r="F43" s="26"/>
      <c r="G43" s="26"/>
      <c r="H43" s="26"/>
      <c r="I43" s="26"/>
      <c r="J43" s="220"/>
      <c r="K43" s="46"/>
      <c r="L43" s="40"/>
      <c r="M43" s="44"/>
      <c r="N43" s="37"/>
    </row>
    <row r="44" spans="1:14" ht="12" customHeight="1">
      <c r="A44" s="167"/>
      <c r="B44" s="14"/>
      <c r="C44" s="26"/>
      <c r="D44" s="26"/>
      <c r="E44" s="121"/>
      <c r="F44" s="26"/>
      <c r="G44" s="26"/>
      <c r="H44" s="26"/>
      <c r="I44" s="26"/>
      <c r="J44" s="220"/>
      <c r="K44" s="46"/>
      <c r="L44" s="40"/>
      <c r="M44" s="44"/>
      <c r="N44" s="37"/>
    </row>
    <row r="45" spans="1:14" ht="12" customHeight="1">
      <c r="A45" s="167"/>
      <c r="B45" s="14"/>
      <c r="C45" s="26"/>
      <c r="D45" s="26"/>
      <c r="E45" s="121"/>
      <c r="F45" s="26"/>
      <c r="G45" s="26"/>
      <c r="H45" s="26"/>
      <c r="I45" s="26"/>
      <c r="J45" s="220"/>
      <c r="K45" s="46"/>
      <c r="L45" s="40"/>
      <c r="M45" s="44"/>
      <c r="N45" s="37"/>
    </row>
    <row r="46" spans="1:14" ht="12" customHeight="1">
      <c r="A46" s="167"/>
      <c r="B46" s="14"/>
      <c r="C46" s="26"/>
      <c r="D46" s="26"/>
      <c r="E46" s="15"/>
      <c r="F46" s="26"/>
      <c r="G46" s="26"/>
      <c r="H46" s="26"/>
      <c r="I46" s="46"/>
      <c r="J46" s="221"/>
      <c r="K46" s="44"/>
      <c r="L46" s="44"/>
      <c r="M46" s="44"/>
      <c r="N46" s="37"/>
    </row>
    <row r="47" spans="1:14" ht="12" customHeight="1" thickBot="1">
      <c r="A47" s="224"/>
      <c r="B47" s="222"/>
      <c r="C47" s="222"/>
      <c r="D47" s="222"/>
      <c r="E47" s="225"/>
      <c r="F47" s="225"/>
      <c r="G47" s="223"/>
      <c r="H47" s="223"/>
      <c r="I47" s="222"/>
      <c r="J47" s="226"/>
      <c r="K47" s="37"/>
      <c r="L47" s="37"/>
      <c r="M47" s="37"/>
      <c r="N47" s="37"/>
    </row>
    <row r="48" spans="1:14" ht="12" customHeight="1" thickTop="1">
      <c r="A48"/>
      <c r="B48"/>
      <c r="C48"/>
      <c r="D48"/>
      <c r="E48"/>
      <c r="F48"/>
      <c r="G48"/>
      <c r="H48"/>
      <c r="I48"/>
      <c r="J48"/>
      <c r="K48" s="37"/>
      <c r="L48" s="37"/>
      <c r="M48" s="37"/>
      <c r="N48" s="37"/>
    </row>
    <row r="49" spans="1:14" ht="12" customHeight="1">
      <c r="A49"/>
      <c r="B49"/>
      <c r="C49"/>
      <c r="D49"/>
      <c r="E49"/>
      <c r="F49"/>
      <c r="G49"/>
      <c r="H49"/>
      <c r="I49"/>
      <c r="J49"/>
      <c r="K49" s="37"/>
      <c r="L49" s="37"/>
      <c r="M49" s="37"/>
      <c r="N49" s="37"/>
    </row>
    <row r="50" spans="1:14" ht="12" customHeight="1">
      <c r="A50"/>
      <c r="B50"/>
      <c r="C50"/>
      <c r="D50"/>
      <c r="E50"/>
      <c r="F50"/>
      <c r="G50"/>
      <c r="H50"/>
      <c r="I50"/>
      <c r="J50"/>
      <c r="K50" s="37"/>
      <c r="L50" s="37"/>
      <c r="M50" s="37"/>
      <c r="N50" s="37"/>
    </row>
    <row r="51" spans="1:14" ht="12" customHeight="1">
      <c r="A51"/>
      <c r="B51"/>
      <c r="C51"/>
      <c r="D51"/>
      <c r="E51"/>
      <c r="F51"/>
      <c r="G51"/>
      <c r="H51"/>
      <c r="I51"/>
      <c r="J51"/>
      <c r="K51" s="37"/>
      <c r="L51" s="37"/>
      <c r="M51" s="37"/>
      <c r="N51" s="37"/>
    </row>
    <row r="52" spans="1:14" ht="12" customHeight="1">
      <c r="A52"/>
      <c r="B52"/>
      <c r="C52"/>
      <c r="D52"/>
      <c r="E52"/>
      <c r="F52"/>
      <c r="G52"/>
      <c r="H52"/>
      <c r="I52"/>
      <c r="J52"/>
      <c r="K52" s="37"/>
      <c r="L52" s="37"/>
      <c r="M52" s="37"/>
      <c r="N52" s="37"/>
    </row>
    <row r="53" spans="1:14" ht="12" customHeight="1">
      <c r="A53"/>
      <c r="B53"/>
      <c r="C53"/>
      <c r="D53"/>
      <c r="E53"/>
      <c r="F53"/>
      <c r="G53"/>
      <c r="H53"/>
      <c r="I53"/>
      <c r="J53"/>
      <c r="K53" s="37"/>
      <c r="L53" s="37"/>
      <c r="M53" s="37"/>
      <c r="N53" s="37"/>
    </row>
    <row r="54" spans="1:14" ht="12" customHeight="1">
      <c r="A54"/>
      <c r="B54"/>
      <c r="C54"/>
      <c r="D54"/>
      <c r="E54"/>
      <c r="F54"/>
      <c r="G54"/>
      <c r="H54"/>
      <c r="I54"/>
      <c r="J54"/>
      <c r="K54" s="37"/>
      <c r="L54" s="37"/>
      <c r="M54" s="37"/>
      <c r="N54" s="37"/>
    </row>
    <row r="55" spans="1:14" ht="12" customHeight="1">
      <c r="A55"/>
      <c r="B55"/>
      <c r="C55"/>
      <c r="D55"/>
      <c r="E55"/>
      <c r="F55"/>
      <c r="G55"/>
      <c r="H55"/>
      <c r="I55"/>
      <c r="J55"/>
      <c r="K55" s="37"/>
      <c r="L55" s="37"/>
      <c r="M55" s="37"/>
      <c r="N55" s="37"/>
    </row>
    <row r="56" spans="1:14" ht="12" customHeight="1">
      <c r="A56"/>
      <c r="B56"/>
      <c r="C56"/>
      <c r="D56"/>
      <c r="E56"/>
      <c r="F56"/>
      <c r="G56"/>
      <c r="H56"/>
      <c r="I56"/>
      <c r="J56"/>
      <c r="K56" s="37"/>
      <c r="L56" s="37"/>
      <c r="M56" s="37"/>
      <c r="N56" s="37"/>
    </row>
    <row r="57" spans="1:14" ht="12" customHeight="1">
      <c r="A57"/>
      <c r="B57"/>
      <c r="C57"/>
      <c r="D57"/>
      <c r="E57"/>
      <c r="F57"/>
      <c r="G57"/>
      <c r="H57"/>
      <c r="I57"/>
      <c r="J57"/>
      <c r="K57" s="37"/>
      <c r="L57" s="37"/>
      <c r="M57" s="37"/>
      <c r="N57" s="37"/>
    </row>
    <row r="58" spans="1:14" ht="12" customHeight="1">
      <c r="A58"/>
      <c r="B58"/>
      <c r="C58"/>
      <c r="D58"/>
      <c r="E58"/>
      <c r="F58"/>
      <c r="G58"/>
      <c r="H58"/>
      <c r="I58"/>
      <c r="J58"/>
      <c r="K58" s="37"/>
      <c r="L58" s="37"/>
      <c r="M58" s="37"/>
      <c r="N58" s="37"/>
    </row>
    <row r="59" spans="1:14" ht="12" customHeight="1">
      <c r="A59"/>
      <c r="B59"/>
      <c r="C59"/>
      <c r="D59"/>
      <c r="E59"/>
      <c r="F59"/>
      <c r="G59"/>
      <c r="H59"/>
      <c r="I59"/>
      <c r="J59"/>
      <c r="K59" s="37"/>
      <c r="L59" s="37"/>
      <c r="M59" s="37"/>
      <c r="N59" s="37"/>
    </row>
    <row r="60" spans="1:14" ht="12" customHeight="1">
      <c r="A60"/>
      <c r="B60"/>
      <c r="C60"/>
      <c r="D60"/>
      <c r="E60"/>
      <c r="F60"/>
      <c r="G60"/>
      <c r="H60"/>
      <c r="I60"/>
      <c r="J60"/>
      <c r="K60" s="37"/>
      <c r="L60" s="37"/>
      <c r="M60" s="37"/>
      <c r="N60" s="37"/>
    </row>
    <row r="61" spans="1:14" ht="12" customHeight="1">
      <c r="A61"/>
      <c r="B61"/>
      <c r="C61"/>
      <c r="D61"/>
      <c r="E61"/>
      <c r="F61"/>
      <c r="G61"/>
      <c r="H61"/>
      <c r="I61"/>
      <c r="J61"/>
      <c r="K61" s="37"/>
      <c r="L61" s="37"/>
      <c r="M61" s="37"/>
      <c r="N61" s="37"/>
    </row>
    <row r="62" spans="1:14" ht="12" customHeight="1">
      <c r="A62"/>
      <c r="B62"/>
      <c r="C62"/>
      <c r="D62"/>
      <c r="E62"/>
      <c r="F62"/>
      <c r="G62"/>
      <c r="H62"/>
      <c r="I62"/>
      <c r="J62"/>
      <c r="K62" s="37"/>
      <c r="L62" s="37"/>
      <c r="M62" s="37"/>
      <c r="N62" s="37"/>
    </row>
    <row r="63" spans="1:14" ht="12" customHeight="1">
      <c r="A63"/>
      <c r="B63"/>
      <c r="C63"/>
      <c r="D63"/>
      <c r="E63"/>
      <c r="F63"/>
      <c r="G63"/>
      <c r="H63"/>
      <c r="I63"/>
      <c r="J63"/>
      <c r="K63" s="37"/>
      <c r="L63" s="37"/>
      <c r="M63" s="37"/>
      <c r="N63" s="37"/>
    </row>
    <row r="64" spans="1:14" ht="12" customHeight="1">
      <c r="A64"/>
      <c r="B64"/>
      <c r="C64"/>
      <c r="D64"/>
      <c r="E64"/>
      <c r="F64"/>
      <c r="G64"/>
      <c r="H64"/>
      <c r="I64"/>
      <c r="J64"/>
      <c r="K64" s="37"/>
      <c r="L64" s="37"/>
      <c r="M64" s="37"/>
      <c r="N64" s="37"/>
    </row>
    <row r="65" spans="1:14" ht="12" customHeight="1">
      <c r="A65" s="40"/>
      <c r="B65" s="40"/>
      <c r="C65" s="40"/>
      <c r="D65" s="40"/>
      <c r="F65" s="40"/>
      <c r="G65" s="40"/>
      <c r="H65" s="40"/>
      <c r="I65" s="40"/>
      <c r="J65" s="40"/>
      <c r="K65" s="15"/>
      <c r="L65" s="15"/>
      <c r="M65" s="15"/>
      <c r="N65" s="15"/>
    </row>
    <row r="66" spans="1:14" ht="12" customHeight="1">
      <c r="A66" s="40"/>
      <c r="B66" s="40"/>
      <c r="C66" s="40"/>
      <c r="D66" s="40"/>
      <c r="F66" s="40"/>
      <c r="G66" s="40"/>
      <c r="H66" s="40"/>
      <c r="I66" s="40"/>
      <c r="J66" s="40"/>
      <c r="K66" s="15"/>
      <c r="L66" s="15"/>
      <c r="M66" s="15"/>
      <c r="N66" s="15"/>
    </row>
    <row r="67" spans="1:14" ht="12" customHeight="1">
      <c r="A67" s="14"/>
      <c r="B67" s="14"/>
      <c r="C67" s="15"/>
      <c r="D67" s="15"/>
      <c r="E67" s="15"/>
      <c r="F67" s="15"/>
      <c r="G67" s="15"/>
      <c r="H67" s="15"/>
      <c r="I67" s="16"/>
      <c r="J67" s="15"/>
      <c r="K67" s="15"/>
      <c r="L67" s="15"/>
      <c r="M67" s="15"/>
      <c r="N67" s="15"/>
    </row>
    <row r="68" spans="1:14" ht="12" customHeight="1">
      <c r="A68" s="14"/>
      <c r="B68" s="14"/>
      <c r="C68" s="15"/>
      <c r="D68" s="15"/>
      <c r="E68" s="15"/>
      <c r="F68" s="15"/>
      <c r="G68" s="15"/>
      <c r="H68" s="15"/>
      <c r="I68" s="16"/>
      <c r="J68" s="15"/>
      <c r="K68" s="15"/>
      <c r="L68" s="15"/>
      <c r="M68" s="15"/>
      <c r="N68" s="15"/>
    </row>
    <row r="69" spans="1:14" ht="12" customHeight="1">
      <c r="A69" s="14"/>
      <c r="B69" s="14"/>
      <c r="C69" s="15"/>
      <c r="D69" s="15"/>
      <c r="E69" s="15"/>
      <c r="F69" s="15"/>
      <c r="G69" s="15"/>
      <c r="H69" s="15"/>
      <c r="I69" s="16"/>
      <c r="J69" s="15"/>
      <c r="K69" s="15"/>
      <c r="L69" s="15"/>
      <c r="M69" s="15"/>
      <c r="N69" s="15"/>
    </row>
    <row r="70" spans="1:14" ht="12" customHeight="1">
      <c r="A70" s="14"/>
      <c r="B70" s="14"/>
      <c r="C70" s="15"/>
      <c r="D70" s="15"/>
      <c r="E70" s="15"/>
      <c r="F70" s="15"/>
      <c r="G70" s="15"/>
      <c r="H70" s="15"/>
      <c r="I70" s="16"/>
      <c r="J70" s="15"/>
      <c r="K70" s="15"/>
      <c r="L70" s="15"/>
      <c r="M70" s="15"/>
      <c r="N70" s="15"/>
    </row>
    <row r="71" spans="1:14" ht="12" customHeight="1">
      <c r="A71" s="14"/>
      <c r="B71" s="14"/>
      <c r="C71" s="15"/>
      <c r="D71" s="15"/>
      <c r="E71" s="15"/>
      <c r="F71" s="15"/>
      <c r="G71" s="15"/>
      <c r="H71" s="15"/>
      <c r="I71" s="16"/>
      <c r="J71" s="15"/>
      <c r="K71" s="15"/>
      <c r="L71" s="15"/>
      <c r="M71" s="15"/>
      <c r="N71" s="15"/>
    </row>
    <row r="72" spans="1:14" ht="12" customHeight="1">
      <c r="A72" s="14"/>
      <c r="B72" s="14"/>
      <c r="I72" s="16"/>
      <c r="J72" s="15"/>
      <c r="K72" s="15"/>
      <c r="L72" s="15"/>
      <c r="M72" s="15"/>
      <c r="N72" s="15"/>
    </row>
    <row r="73" spans="1:14" ht="12" customHeight="1">
      <c r="A73" s="14"/>
      <c r="B73" s="14"/>
      <c r="I73" s="16"/>
      <c r="J73" s="15"/>
      <c r="K73" s="15"/>
      <c r="L73" s="15"/>
      <c r="M73" s="15"/>
      <c r="N73" s="15"/>
    </row>
    <row r="74" spans="1:14" ht="12" customHeight="1">
      <c r="A74" s="14"/>
      <c r="B74" s="14"/>
      <c r="C74" s="15"/>
      <c r="D74" s="15"/>
      <c r="E74" s="15"/>
      <c r="F74" s="15"/>
      <c r="G74" s="15"/>
      <c r="H74" s="15"/>
      <c r="I74" s="16"/>
      <c r="J74" s="15"/>
      <c r="K74" s="15"/>
      <c r="L74" s="15"/>
      <c r="M74" s="15"/>
      <c r="N74" s="15"/>
    </row>
    <row r="75" spans="10:14" ht="12.75">
      <c r="J75" s="15"/>
      <c r="K75" s="15"/>
      <c r="L75" s="15"/>
      <c r="M75" s="15"/>
      <c r="N75" s="15"/>
    </row>
    <row r="76" spans="11:14" ht="12.75">
      <c r="K76" s="15"/>
      <c r="L76" s="15"/>
      <c r="M76" s="15"/>
      <c r="N76" s="15"/>
    </row>
    <row r="77" spans="11:14" ht="12" customHeight="1">
      <c r="K77" s="15"/>
      <c r="L77" s="15"/>
      <c r="M77" s="15"/>
      <c r="N77" s="15"/>
    </row>
    <row r="78" spans="11:14" ht="12" customHeight="1">
      <c r="K78" s="15"/>
      <c r="L78" s="15"/>
      <c r="M78" s="15"/>
      <c r="N78" s="15"/>
    </row>
  </sheetData>
  <sheetProtection/>
  <mergeCells count="52">
    <mergeCell ref="E41:F41"/>
    <mergeCell ref="G41:J41"/>
    <mergeCell ref="E8:F8"/>
    <mergeCell ref="E9:F9"/>
    <mergeCell ref="G21:J21"/>
    <mergeCell ref="G29:J29"/>
    <mergeCell ref="G26:J26"/>
    <mergeCell ref="G27:J27"/>
    <mergeCell ref="B13:D14"/>
    <mergeCell ref="E13:E14"/>
    <mergeCell ref="F13:F14"/>
    <mergeCell ref="G38:J38"/>
    <mergeCell ref="G37:J37"/>
    <mergeCell ref="G28:J28"/>
    <mergeCell ref="G19:J19"/>
    <mergeCell ref="G24:J24"/>
    <mergeCell ref="G22:J22"/>
    <mergeCell ref="G20:J20"/>
    <mergeCell ref="B20:C20"/>
    <mergeCell ref="H6:I7"/>
    <mergeCell ref="G8:J8"/>
    <mergeCell ref="G9:J9"/>
    <mergeCell ref="G13:J14"/>
    <mergeCell ref="G18:J18"/>
    <mergeCell ref="A9:D9"/>
    <mergeCell ref="A8:D8"/>
    <mergeCell ref="D11:D12"/>
    <mergeCell ref="B15:C15"/>
    <mergeCell ref="G5:J5"/>
    <mergeCell ref="B25:C25"/>
    <mergeCell ref="G23:J23"/>
    <mergeCell ref="G33:J33"/>
    <mergeCell ref="G31:J31"/>
    <mergeCell ref="G15:J15"/>
    <mergeCell ref="G16:J16"/>
    <mergeCell ref="G17:J17"/>
    <mergeCell ref="G25:J25"/>
    <mergeCell ref="A5:F5"/>
    <mergeCell ref="B36:C36"/>
    <mergeCell ref="G40:J40"/>
    <mergeCell ref="G30:J30"/>
    <mergeCell ref="G36:J36"/>
    <mergeCell ref="G39:J39"/>
    <mergeCell ref="G32:J32"/>
    <mergeCell ref="G34:J34"/>
    <mergeCell ref="G35:J35"/>
    <mergeCell ref="D1:E1"/>
    <mergeCell ref="F1:J1"/>
    <mergeCell ref="S1:Y1"/>
    <mergeCell ref="D2:E2"/>
    <mergeCell ref="F2:J2"/>
    <mergeCell ref="S2:Y2"/>
  </mergeCells>
  <printOptions horizontalCentered="1" verticalCentered="1"/>
  <pageMargins left="0.4" right="0.75" top="0.3" bottom="0.53" header="0.89" footer="0.47"/>
  <pageSetup horizontalDpi="300" verticalDpi="300" orientation="portrait"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W68"/>
  <sheetViews>
    <sheetView zoomScalePageLayoutView="0" workbookViewId="0" topLeftCell="A1">
      <selection activeCell="D3" sqref="D3"/>
    </sheetView>
  </sheetViews>
  <sheetFormatPr defaultColWidth="11.421875" defaultRowHeight="12" customHeight="1"/>
  <cols>
    <col min="1" max="1" width="1.7109375" style="11" customWidth="1"/>
    <col min="2" max="2" width="8.140625" style="4" customWidth="1"/>
    <col min="3" max="3" width="13.00390625" style="4" customWidth="1"/>
    <col min="4" max="4" width="11.421875" style="4" customWidth="1"/>
    <col min="5" max="5" width="10.7109375" style="4" customWidth="1"/>
    <col min="6" max="7" width="3.7109375" style="4" customWidth="1"/>
    <col min="8" max="8" width="7.7109375" style="4" customWidth="1"/>
    <col min="9" max="9" width="10.8515625" style="4" customWidth="1"/>
    <col min="10" max="10" width="13.28125" style="4" customWidth="1"/>
    <col min="11" max="11" width="8.7109375" style="4" customWidth="1"/>
    <col min="12" max="12" width="6.140625" style="4" customWidth="1"/>
    <col min="13" max="14" width="3.7109375" style="4" customWidth="1"/>
    <col min="15" max="15" width="3.7109375" style="12" customWidth="1"/>
    <col min="16" max="16" width="2.421875" style="4" customWidth="1"/>
    <col min="17" max="22" width="11.421875" style="4" customWidth="1"/>
    <col min="23" max="23" width="14.57421875" style="4" customWidth="1"/>
    <col min="24" max="16384" width="11.421875" style="4" customWidth="1"/>
  </cols>
  <sheetData>
    <row r="1" spans="1:16" s="85" customFormat="1" ht="30.75" thickBot="1">
      <c r="A1" s="568"/>
      <c r="B1" s="581"/>
      <c r="C1" s="582"/>
      <c r="D1" s="821" t="s">
        <v>431</v>
      </c>
      <c r="E1" s="822"/>
      <c r="F1" s="822"/>
      <c r="G1" s="822"/>
      <c r="H1" s="822"/>
      <c r="I1" s="822"/>
      <c r="J1" s="823"/>
      <c r="K1" s="824" t="s">
        <v>432</v>
      </c>
      <c r="L1" s="825"/>
      <c r="M1" s="825"/>
      <c r="N1" s="825"/>
      <c r="O1" s="825"/>
      <c r="P1" s="826"/>
    </row>
    <row r="2" spans="1:16" ht="12" customHeight="1" thickBot="1">
      <c r="A2" s="574"/>
      <c r="B2" s="583"/>
      <c r="C2" s="584"/>
      <c r="D2" s="762" t="s">
        <v>434</v>
      </c>
      <c r="E2" s="827"/>
      <c r="F2" s="827"/>
      <c r="G2" s="827"/>
      <c r="H2" s="827"/>
      <c r="I2" s="827"/>
      <c r="J2" s="763"/>
      <c r="K2" s="824" t="s">
        <v>433</v>
      </c>
      <c r="L2" s="825"/>
      <c r="M2" s="825"/>
      <c r="N2" s="825"/>
      <c r="O2" s="825"/>
      <c r="P2" s="826"/>
    </row>
    <row r="3" spans="1:16" s="85" customFormat="1" ht="12" customHeight="1">
      <c r="A3" s="28"/>
      <c r="B3" s="28"/>
      <c r="C3" s="28"/>
      <c r="D3" s="80"/>
      <c r="E3" s="80"/>
      <c r="F3" s="80"/>
      <c r="G3" s="80"/>
      <c r="H3" s="74"/>
      <c r="I3" s="80"/>
      <c r="J3" s="80"/>
      <c r="K3" s="28"/>
      <c r="L3" s="28"/>
      <c r="M3" s="80"/>
      <c r="N3" s="83"/>
      <c r="O3" s="80"/>
      <c r="P3" s="84"/>
    </row>
    <row r="4" spans="1:16" ht="12" customHeight="1" thickBot="1">
      <c r="A4" s="14"/>
      <c r="B4" s="19"/>
      <c r="C4" s="19"/>
      <c r="D4" s="1"/>
      <c r="E4" s="1"/>
      <c r="F4" s="19"/>
      <c r="G4" s="19"/>
      <c r="H4" s="19"/>
      <c r="I4" s="19"/>
      <c r="J4" s="19"/>
      <c r="K4" s="19"/>
      <c r="L4" s="15"/>
      <c r="M4" s="1"/>
      <c r="N4" s="122"/>
      <c r="O4" s="1"/>
      <c r="P4" s="17"/>
    </row>
    <row r="5" spans="1:16" ht="12" customHeight="1" thickBot="1" thickTop="1">
      <c r="A5" s="162"/>
      <c r="B5" s="218"/>
      <c r="C5" s="163"/>
      <c r="D5" s="164"/>
      <c r="E5" s="163"/>
      <c r="F5" s="163"/>
      <c r="G5" s="189"/>
      <c r="H5" s="189"/>
      <c r="I5" s="189"/>
      <c r="J5" s="189"/>
      <c r="K5" s="190"/>
      <c r="L5" s="190"/>
      <c r="M5" s="165"/>
      <c r="N5" s="163"/>
      <c r="O5" s="163"/>
      <c r="P5" s="166"/>
    </row>
    <row r="6" spans="1:16" s="76" customFormat="1" ht="15.75" customHeight="1" thickBot="1">
      <c r="A6" s="818" t="s">
        <v>389</v>
      </c>
      <c r="B6" s="819"/>
      <c r="C6" s="819"/>
      <c r="D6" s="819"/>
      <c r="E6" s="819"/>
      <c r="F6" s="819"/>
      <c r="G6" s="819"/>
      <c r="H6" s="819"/>
      <c r="I6" s="819"/>
      <c r="J6" s="819"/>
      <c r="K6" s="819"/>
      <c r="L6" s="820"/>
      <c r="M6" s="655" t="s">
        <v>354</v>
      </c>
      <c r="N6" s="656"/>
      <c r="O6" s="656"/>
      <c r="P6" s="657"/>
    </row>
    <row r="7" spans="1:16" ht="12" customHeight="1">
      <c r="A7" s="167"/>
      <c r="B7" s="14"/>
      <c r="C7" s="15"/>
      <c r="D7" s="19"/>
      <c r="E7" s="212"/>
      <c r="F7" s="19"/>
      <c r="G7" s="6"/>
      <c r="H7" s="6"/>
      <c r="I7" s="6"/>
      <c r="J7" s="6"/>
      <c r="K7" s="1"/>
      <c r="L7" s="1"/>
      <c r="M7" s="36"/>
      <c r="N7" s="651">
        <v>4</v>
      </c>
      <c r="O7" s="652"/>
      <c r="P7" s="168"/>
    </row>
    <row r="8" spans="1:16" ht="12" customHeight="1" thickBot="1">
      <c r="A8" s="174"/>
      <c r="B8" s="14"/>
      <c r="C8" s="15"/>
      <c r="D8" s="19"/>
      <c r="E8" s="219"/>
      <c r="F8" s="1"/>
      <c r="G8" s="6"/>
      <c r="H8" s="6"/>
      <c r="I8" s="6"/>
      <c r="J8" s="6"/>
      <c r="K8" s="1"/>
      <c r="L8" s="1"/>
      <c r="M8" s="123"/>
      <c r="N8" s="653"/>
      <c r="O8" s="654"/>
      <c r="P8" s="169"/>
    </row>
    <row r="9" spans="1:16" ht="18" customHeight="1" thickBot="1">
      <c r="A9" s="667" t="s">
        <v>355</v>
      </c>
      <c r="B9" s="636"/>
      <c r="C9" s="636"/>
      <c r="D9" s="636"/>
      <c r="E9" s="636"/>
      <c r="F9" s="636"/>
      <c r="G9" s="636"/>
      <c r="H9" s="636"/>
      <c r="I9" s="636"/>
      <c r="J9" s="684"/>
      <c r="K9" s="599" t="s">
        <v>353</v>
      </c>
      <c r="L9" s="601"/>
      <c r="M9" s="658" t="s">
        <v>266</v>
      </c>
      <c r="N9" s="659"/>
      <c r="O9" s="659"/>
      <c r="P9" s="660"/>
    </row>
    <row r="10" spans="1:16" ht="21.75" customHeight="1" thickBot="1">
      <c r="A10" s="670">
        <f>'Portada Pag 1'!A11</f>
        <v>0</v>
      </c>
      <c r="B10" s="671"/>
      <c r="C10" s="671"/>
      <c r="D10" s="671"/>
      <c r="E10" s="671"/>
      <c r="F10" s="671"/>
      <c r="G10" s="671"/>
      <c r="H10" s="671"/>
      <c r="I10" s="671"/>
      <c r="J10" s="672"/>
      <c r="K10" s="632">
        <f>'Portada Pag 1'!R11</f>
        <v>0</v>
      </c>
      <c r="L10" s="634"/>
      <c r="M10" s="629"/>
      <c r="N10" s="630"/>
      <c r="O10" s="630"/>
      <c r="P10" s="631"/>
    </row>
    <row r="11" spans="1:16" ht="12" customHeight="1" thickTop="1">
      <c r="A11" s="167"/>
      <c r="B11" s="52"/>
      <c r="C11" s="52"/>
      <c r="D11" s="52"/>
      <c r="E11" s="52"/>
      <c r="F11" s="52"/>
      <c r="G11" s="52"/>
      <c r="H11" s="52"/>
      <c r="I11" s="52"/>
      <c r="J11" s="52"/>
      <c r="K11" s="52"/>
      <c r="L11" s="15"/>
      <c r="M11" s="15"/>
      <c r="N11" s="15"/>
      <c r="O11" s="16"/>
      <c r="P11" s="168"/>
    </row>
    <row r="12" spans="1:21" ht="12" customHeight="1">
      <c r="A12" s="167"/>
      <c r="B12" s="1"/>
      <c r="C12" s="227"/>
      <c r="D12" s="227"/>
      <c r="E12" s="227"/>
      <c r="F12" s="227"/>
      <c r="G12" s="227"/>
      <c r="H12" s="227"/>
      <c r="I12" s="227"/>
      <c r="J12" s="227"/>
      <c r="K12" s="227"/>
      <c r="L12" s="49"/>
      <c r="M12" s="32"/>
      <c r="N12" s="29"/>
      <c r="O12" s="29"/>
      <c r="P12" s="171"/>
      <c r="S12" s="3"/>
      <c r="T12" s="3"/>
      <c r="U12" s="3"/>
    </row>
    <row r="13" spans="1:22" ht="12" customHeight="1">
      <c r="A13" s="167"/>
      <c r="B13" s="117" t="s">
        <v>330</v>
      </c>
      <c r="C13" s="29"/>
      <c r="D13" s="29"/>
      <c r="E13" s="29"/>
      <c r="F13" s="29"/>
      <c r="G13" s="29"/>
      <c r="H13" s="29"/>
      <c r="I13" s="29"/>
      <c r="J13" s="29"/>
      <c r="K13" s="29"/>
      <c r="L13" s="29"/>
      <c r="M13" s="32"/>
      <c r="N13" s="1"/>
      <c r="O13" s="29"/>
      <c r="P13" s="171"/>
      <c r="Q13" s="6"/>
      <c r="R13" s="6"/>
      <c r="S13" s="3"/>
      <c r="T13" s="3"/>
      <c r="U13" s="3"/>
      <c r="V13" s="6"/>
    </row>
    <row r="14" spans="1:22" ht="12" customHeight="1">
      <c r="A14" s="167"/>
      <c r="B14" s="26"/>
      <c r="C14" s="1"/>
      <c r="D14" s="1"/>
      <c r="E14" s="1"/>
      <c r="F14" s="1"/>
      <c r="G14" s="1"/>
      <c r="H14" s="1"/>
      <c r="I14" s="1"/>
      <c r="J14" s="1"/>
      <c r="K14" s="1"/>
      <c r="L14" s="1"/>
      <c r="M14" s="1"/>
      <c r="N14" s="1"/>
      <c r="O14" s="29"/>
      <c r="P14" s="171"/>
      <c r="Q14" s="6"/>
      <c r="R14" s="6"/>
      <c r="S14" s="3"/>
      <c r="T14" s="3"/>
      <c r="U14" s="3"/>
      <c r="V14" s="6"/>
    </row>
    <row r="15" spans="1:22" ht="31.5" customHeight="1">
      <c r="A15" s="167"/>
      <c r="B15" s="26"/>
      <c r="C15" s="1"/>
      <c r="D15" s="228"/>
      <c r="E15" s="228"/>
      <c r="F15" s="1"/>
      <c r="G15" s="1"/>
      <c r="K15" s="1"/>
      <c r="L15" s="1"/>
      <c r="M15" s="1"/>
      <c r="N15" s="1"/>
      <c r="O15" s="29"/>
      <c r="P15" s="171"/>
      <c r="Q15" s="6"/>
      <c r="R15" s="6"/>
      <c r="S15" s="3"/>
      <c r="T15" s="3"/>
      <c r="U15" s="3"/>
      <c r="V15" s="6"/>
    </row>
    <row r="16" spans="1:22" ht="19.5" customHeight="1" thickBot="1">
      <c r="A16" s="167"/>
      <c r="C16" s="1"/>
      <c r="D16" s="228"/>
      <c r="E16" s="228"/>
      <c r="F16" s="1"/>
      <c r="G16" s="1"/>
      <c r="K16" s="1"/>
      <c r="L16" s="1"/>
      <c r="M16" s="29"/>
      <c r="N16" s="1"/>
      <c r="O16" s="28"/>
      <c r="P16" s="168"/>
      <c r="Q16" s="6"/>
      <c r="R16" s="6"/>
      <c r="S16" s="6"/>
      <c r="T16" s="6"/>
      <c r="U16" s="6"/>
      <c r="V16" s="6"/>
    </row>
    <row r="17" spans="1:22" ht="19.5" customHeight="1" thickBot="1">
      <c r="A17" s="167"/>
      <c r="B17" s="273">
        <v>4.1</v>
      </c>
      <c r="C17" s="415"/>
      <c r="D17" s="115" t="s">
        <v>229</v>
      </c>
      <c r="E17" s="416" t="s">
        <v>230</v>
      </c>
      <c r="F17" s="1"/>
      <c r="G17" s="1"/>
      <c r="K17" s="1"/>
      <c r="L17" s="1"/>
      <c r="M17" s="29"/>
      <c r="N17" s="1"/>
      <c r="O17" s="28"/>
      <c r="P17" s="168"/>
      <c r="Q17" s="6"/>
      <c r="R17" s="6"/>
      <c r="S17" s="6"/>
      <c r="T17" s="6"/>
      <c r="U17" s="6"/>
      <c r="V17" s="6"/>
    </row>
    <row r="18" spans="1:22" ht="18" customHeight="1" thickBot="1">
      <c r="A18" s="167"/>
      <c r="B18" s="6"/>
      <c r="C18" s="116" t="s">
        <v>311</v>
      </c>
      <c r="D18" s="113">
        <f>'Rev. resultados Pag3'!E16</f>
        <v>0.25000000000000006</v>
      </c>
      <c r="E18" s="113">
        <v>0.25</v>
      </c>
      <c r="F18" s="1"/>
      <c r="G18" s="1"/>
      <c r="K18" s="1"/>
      <c r="L18" s="1"/>
      <c r="M18" s="34"/>
      <c r="N18" s="1"/>
      <c r="O18" s="29"/>
      <c r="P18" s="171"/>
      <c r="Q18" s="6"/>
      <c r="R18" s="6"/>
      <c r="S18" s="3"/>
      <c r="T18" s="3"/>
      <c r="U18" s="3"/>
      <c r="V18" s="6"/>
    </row>
    <row r="19" spans="1:22" ht="18" customHeight="1" thickBot="1">
      <c r="A19" s="167"/>
      <c r="B19" s="6"/>
      <c r="C19" s="116" t="s">
        <v>320</v>
      </c>
      <c r="D19" s="114">
        <f>'Rev. resultados Pag3'!E17</f>
        <v>0.05</v>
      </c>
      <c r="E19" s="114">
        <v>0.05</v>
      </c>
      <c r="F19" s="1"/>
      <c r="G19" s="1"/>
      <c r="K19" s="1"/>
      <c r="L19" s="1"/>
      <c r="M19" s="35"/>
      <c r="N19" s="1"/>
      <c r="O19" s="34"/>
      <c r="P19" s="229"/>
      <c r="Q19" s="6"/>
      <c r="R19" s="6"/>
      <c r="S19" s="3"/>
      <c r="T19" s="3"/>
      <c r="U19" s="3"/>
      <c r="V19" s="6"/>
    </row>
    <row r="20" spans="1:22" ht="18" customHeight="1" thickBot="1">
      <c r="A20" s="167"/>
      <c r="B20" s="6"/>
      <c r="C20" s="116" t="s">
        <v>322</v>
      </c>
      <c r="D20" s="114">
        <f>'Rev. resultados Pag3'!E18</f>
        <v>0.05</v>
      </c>
      <c r="E20" s="114">
        <v>0.05</v>
      </c>
      <c r="F20" s="29"/>
      <c r="G20" s="230"/>
      <c r="K20" s="70"/>
      <c r="L20" s="29"/>
      <c r="M20" s="34"/>
      <c r="N20" s="1"/>
      <c r="O20" s="29"/>
      <c r="P20" s="171"/>
      <c r="Q20" s="6"/>
      <c r="R20" s="6"/>
      <c r="S20" s="3"/>
      <c r="T20" s="3"/>
      <c r="U20" s="3"/>
      <c r="V20" s="6"/>
    </row>
    <row r="21" spans="1:22" ht="21" customHeight="1" thickBot="1">
      <c r="A21" s="167"/>
      <c r="B21" s="6"/>
      <c r="C21" s="116" t="s">
        <v>325</v>
      </c>
      <c r="D21" s="114">
        <f>'Rev. resultados Pag3'!E19</f>
        <v>0.1</v>
      </c>
      <c r="E21" s="114">
        <v>0.1</v>
      </c>
      <c r="F21" s="1"/>
      <c r="G21" s="1"/>
      <c r="K21" s="294"/>
      <c r="L21" s="1"/>
      <c r="M21" s="29"/>
      <c r="N21" s="1"/>
      <c r="O21" s="29"/>
      <c r="P21" s="171"/>
      <c r="Q21" s="6"/>
      <c r="R21" s="6"/>
      <c r="S21" s="3"/>
      <c r="T21" s="3"/>
      <c r="U21" s="3"/>
      <c r="V21" s="6"/>
    </row>
    <row r="22" spans="1:22" ht="21" customHeight="1">
      <c r="A22" s="167"/>
      <c r="B22" s="6"/>
      <c r="C22" s="422"/>
      <c r="D22" s="422"/>
      <c r="E22" s="422"/>
      <c r="F22" s="1"/>
      <c r="G22" s="1"/>
      <c r="K22" s="294"/>
      <c r="L22" s="1"/>
      <c r="M22" s="29"/>
      <c r="N22" s="1"/>
      <c r="O22" s="29"/>
      <c r="P22" s="171"/>
      <c r="Q22" s="6"/>
      <c r="R22" s="6"/>
      <c r="S22" s="3"/>
      <c r="T22" s="3"/>
      <c r="U22" s="3"/>
      <c r="V22" s="6"/>
    </row>
    <row r="23" spans="1:22" ht="18" customHeight="1">
      <c r="A23" s="167"/>
      <c r="B23" s="1"/>
      <c r="C23" s="228"/>
      <c r="D23" s="228"/>
      <c r="E23" s="228"/>
      <c r="F23" s="1"/>
      <c r="G23" s="1"/>
      <c r="H23" s="1"/>
      <c r="I23" s="1"/>
      <c r="J23" s="1"/>
      <c r="K23" s="1"/>
      <c r="L23" s="1"/>
      <c r="M23" s="29"/>
      <c r="N23" s="1"/>
      <c r="O23" s="31"/>
      <c r="P23" s="168"/>
      <c r="Q23" s="6"/>
      <c r="R23" s="6"/>
      <c r="S23" s="6"/>
      <c r="T23" s="6"/>
      <c r="U23" s="6"/>
      <c r="V23" s="6"/>
    </row>
    <row r="24" spans="1:22" ht="18" customHeight="1" thickBot="1">
      <c r="A24" s="167"/>
      <c r="C24" s="228"/>
      <c r="D24" s="228"/>
      <c r="E24" s="228"/>
      <c r="F24" s="1"/>
      <c r="G24" s="1"/>
      <c r="H24" s="1"/>
      <c r="I24" s="1"/>
      <c r="J24" s="1"/>
      <c r="K24" s="1"/>
      <c r="L24" s="1"/>
      <c r="M24" s="60"/>
      <c r="N24" s="1"/>
      <c r="O24" s="31"/>
      <c r="P24" s="168"/>
      <c r="Q24" s="6"/>
      <c r="R24" s="6"/>
      <c r="S24" s="6"/>
      <c r="T24" s="6"/>
      <c r="U24" s="6"/>
      <c r="V24" s="6"/>
    </row>
    <row r="25" spans="1:22" ht="18" customHeight="1" thickBot="1">
      <c r="A25" s="167"/>
      <c r="B25" s="273">
        <v>4.2</v>
      </c>
      <c r="C25" s="415"/>
      <c r="D25" s="115" t="s">
        <v>229</v>
      </c>
      <c r="E25" s="416" t="s">
        <v>230</v>
      </c>
      <c r="F25" s="1"/>
      <c r="G25" s="1"/>
      <c r="H25" s="1"/>
      <c r="I25" s="1"/>
      <c r="J25" s="1"/>
      <c r="K25" s="1"/>
      <c r="L25" s="1"/>
      <c r="M25" s="60"/>
      <c r="N25" s="1"/>
      <c r="O25" s="31"/>
      <c r="P25" s="168"/>
      <c r="Q25" s="6"/>
      <c r="R25" s="6"/>
      <c r="S25" s="6"/>
      <c r="T25" s="6"/>
      <c r="U25" s="6"/>
      <c r="V25" s="6"/>
    </row>
    <row r="26" spans="1:22" ht="18" customHeight="1" thickBot="1">
      <c r="A26" s="167"/>
      <c r="B26" s="6"/>
      <c r="C26" s="116" t="s">
        <v>326</v>
      </c>
      <c r="D26" s="113">
        <f>'Rev. resultados Pag3'!E21</f>
        <v>0.15</v>
      </c>
      <c r="E26" s="113">
        <v>0.15</v>
      </c>
      <c r="F26" s="1"/>
      <c r="G26" s="1"/>
      <c r="H26" s="1"/>
      <c r="I26" s="1"/>
      <c r="J26" s="1"/>
      <c r="K26" s="1"/>
      <c r="L26" s="1"/>
      <c r="M26" s="60"/>
      <c r="N26" s="1"/>
      <c r="O26" s="31"/>
      <c r="P26" s="168"/>
      <c r="Q26" s="6"/>
      <c r="R26" s="6"/>
      <c r="S26" s="6"/>
      <c r="T26" s="6"/>
      <c r="U26" s="6"/>
      <c r="V26" s="6"/>
    </row>
    <row r="27" spans="1:22" ht="18" customHeight="1" thickBot="1">
      <c r="A27" s="167"/>
      <c r="B27" s="6"/>
      <c r="C27" s="116" t="s">
        <v>327</v>
      </c>
      <c r="D27" s="113">
        <f>'Rev. resultados Pag3'!E22</f>
        <v>0.14999999999999997</v>
      </c>
      <c r="E27" s="113">
        <v>0.15</v>
      </c>
      <c r="F27" s="1"/>
      <c r="G27" s="1"/>
      <c r="H27" s="1"/>
      <c r="I27" s="1"/>
      <c r="J27" s="1"/>
      <c r="K27" s="1"/>
      <c r="L27" s="1"/>
      <c r="M27" s="60"/>
      <c r="N27" s="1"/>
      <c r="O27" s="31"/>
      <c r="P27" s="168"/>
      <c r="Q27" s="6"/>
      <c r="R27" s="6"/>
      <c r="S27" s="6"/>
      <c r="T27" s="6"/>
      <c r="U27" s="6"/>
      <c r="V27" s="6"/>
    </row>
    <row r="28" spans="1:22" ht="18" customHeight="1" thickBot="1">
      <c r="A28" s="167"/>
      <c r="B28" s="6"/>
      <c r="C28" s="116" t="s">
        <v>328</v>
      </c>
      <c r="D28" s="113">
        <f>'Rev. resultados Pag3'!E23</f>
        <v>0.15</v>
      </c>
      <c r="E28" s="113">
        <v>0.15</v>
      </c>
      <c r="F28" s="1"/>
      <c r="G28" s="1"/>
      <c r="H28" s="1"/>
      <c r="I28" s="1"/>
      <c r="J28" s="1"/>
      <c r="K28" s="1"/>
      <c r="L28" s="1"/>
      <c r="M28" s="60"/>
      <c r="N28" s="1"/>
      <c r="O28" s="31"/>
      <c r="P28" s="168"/>
      <c r="Q28" s="6"/>
      <c r="R28" s="6"/>
      <c r="S28" s="6"/>
      <c r="T28" s="6"/>
      <c r="U28" s="6"/>
      <c r="V28" s="6"/>
    </row>
    <row r="29" spans="1:22" ht="18" customHeight="1" thickBot="1">
      <c r="A29" s="167"/>
      <c r="B29" s="6"/>
      <c r="C29" s="116" t="s">
        <v>329</v>
      </c>
      <c r="D29" s="113">
        <f>'Rev. resultados Pag3'!E24</f>
        <v>0.55</v>
      </c>
      <c r="E29" s="113">
        <v>0.55</v>
      </c>
      <c r="F29" s="1"/>
      <c r="G29" s="1"/>
      <c r="H29" s="1"/>
      <c r="I29" s="1"/>
      <c r="J29" s="1"/>
      <c r="K29" s="1"/>
      <c r="L29" s="1"/>
      <c r="M29" s="60"/>
      <c r="N29" s="1"/>
      <c r="O29" s="31"/>
      <c r="P29" s="168"/>
      <c r="Q29" s="6"/>
      <c r="R29" s="6"/>
      <c r="S29" s="6"/>
      <c r="T29" s="6"/>
      <c r="U29" s="6"/>
      <c r="V29" s="6"/>
    </row>
    <row r="30" spans="1:22" ht="18" customHeight="1">
      <c r="A30" s="167"/>
      <c r="B30" s="6"/>
      <c r="C30" s="422"/>
      <c r="D30" s="422"/>
      <c r="E30" s="422"/>
      <c r="F30" s="1"/>
      <c r="G30" s="1"/>
      <c r="H30" s="1"/>
      <c r="I30" s="1"/>
      <c r="J30" s="1"/>
      <c r="K30" s="1"/>
      <c r="L30" s="1"/>
      <c r="M30" s="60"/>
      <c r="N30" s="1"/>
      <c r="O30" s="31"/>
      <c r="P30" s="168"/>
      <c r="Q30" s="6"/>
      <c r="R30" s="6"/>
      <c r="S30" s="6"/>
      <c r="T30" s="6"/>
      <c r="U30" s="6"/>
      <c r="V30" s="6"/>
    </row>
    <row r="31" spans="1:22" ht="18" customHeight="1">
      <c r="A31" s="167"/>
      <c r="B31" s="6"/>
      <c r="C31" s="422"/>
      <c r="D31" s="422"/>
      <c r="E31" s="422"/>
      <c r="F31" s="1"/>
      <c r="G31" s="1"/>
      <c r="H31" s="1"/>
      <c r="I31" s="1"/>
      <c r="J31" s="1"/>
      <c r="K31" s="1"/>
      <c r="L31" s="1"/>
      <c r="M31" s="60"/>
      <c r="N31" s="1"/>
      <c r="O31" s="31"/>
      <c r="P31" s="168"/>
      <c r="Q31" s="6"/>
      <c r="R31" s="6"/>
      <c r="S31" s="6"/>
      <c r="T31" s="6"/>
      <c r="U31" s="6"/>
      <c r="V31" s="6"/>
    </row>
    <row r="32" spans="1:22" ht="18" customHeight="1">
      <c r="A32" s="167"/>
      <c r="B32" s="6"/>
      <c r="C32" s="422"/>
      <c r="D32" s="422"/>
      <c r="E32" s="422"/>
      <c r="F32" s="1"/>
      <c r="G32" s="1"/>
      <c r="H32" s="1"/>
      <c r="I32" s="1"/>
      <c r="J32" s="1"/>
      <c r="K32" s="1"/>
      <c r="L32" s="1"/>
      <c r="M32" s="60"/>
      <c r="N32" s="1"/>
      <c r="O32" s="31"/>
      <c r="P32" s="168"/>
      <c r="Q32" s="6"/>
      <c r="R32" s="6"/>
      <c r="S32" s="6"/>
      <c r="T32" s="6"/>
      <c r="U32" s="6"/>
      <c r="V32" s="6"/>
    </row>
    <row r="33" spans="1:22" ht="30" customHeight="1" thickBot="1">
      <c r="A33" s="167"/>
      <c r="B33" s="1"/>
      <c r="C33" s="422"/>
      <c r="D33" s="422"/>
      <c r="E33" s="228"/>
      <c r="F33" s="1"/>
      <c r="G33" s="1"/>
      <c r="H33" s="1"/>
      <c r="I33" s="1"/>
      <c r="J33" s="1"/>
      <c r="K33" s="1"/>
      <c r="L33" s="1"/>
      <c r="M33" s="60"/>
      <c r="N33" s="1"/>
      <c r="O33" s="31"/>
      <c r="P33" s="168"/>
      <c r="Q33" s="6"/>
      <c r="R33" s="6"/>
      <c r="S33" s="6"/>
      <c r="T33" s="6"/>
      <c r="U33" s="6"/>
      <c r="V33" s="6"/>
    </row>
    <row r="34" spans="1:21" ht="18" customHeight="1" thickBot="1">
      <c r="A34" s="167"/>
      <c r="B34" s="109">
        <v>4.3</v>
      </c>
      <c r="C34" s="415"/>
      <c r="D34" s="417" t="s">
        <v>229</v>
      </c>
      <c r="E34" s="418" t="s">
        <v>230</v>
      </c>
      <c r="F34" s="1"/>
      <c r="G34" s="1"/>
      <c r="K34" s="231"/>
      <c r="L34" s="1"/>
      <c r="M34" s="60"/>
      <c r="N34" s="1"/>
      <c r="O34" s="31"/>
      <c r="P34" s="168"/>
      <c r="Q34" s="6"/>
      <c r="R34" s="6"/>
      <c r="S34" s="6"/>
      <c r="T34" s="6"/>
      <c r="U34" s="6"/>
    </row>
    <row r="35" spans="1:23" s="5" customFormat="1" ht="18" customHeight="1" thickBot="1">
      <c r="A35" s="232"/>
      <c r="B35" s="7"/>
      <c r="C35" s="116" t="s">
        <v>331</v>
      </c>
      <c r="D35" s="214">
        <f>'Rev. resultados Pag3'!E26</f>
        <v>0.15</v>
      </c>
      <c r="E35" s="419">
        <v>0.15</v>
      </c>
      <c r="F35" s="1"/>
      <c r="G35" s="1"/>
      <c r="K35" s="1"/>
      <c r="L35" s="1"/>
      <c r="M35" s="60"/>
      <c r="N35" s="1"/>
      <c r="O35" s="31"/>
      <c r="P35" s="233"/>
      <c r="Q35" s="7"/>
      <c r="R35" s="7"/>
      <c r="S35" s="7"/>
      <c r="T35" s="7"/>
      <c r="U35" s="7"/>
      <c r="W35" s="4"/>
    </row>
    <row r="36" spans="1:21" ht="18" customHeight="1" thickBot="1">
      <c r="A36" s="167"/>
      <c r="B36" s="6"/>
      <c r="C36" s="116" t="s">
        <v>279</v>
      </c>
      <c r="D36" s="215">
        <f>'Rev. resultados Pag3'!E27</f>
        <v>0.1</v>
      </c>
      <c r="E36" s="420">
        <v>0.1</v>
      </c>
      <c r="F36" s="1"/>
      <c r="G36" s="1"/>
      <c r="K36" s="1"/>
      <c r="L36" s="1"/>
      <c r="M36" s="60"/>
      <c r="N36" s="1"/>
      <c r="O36" s="31"/>
      <c r="P36" s="168"/>
      <c r="Q36" s="6"/>
      <c r="R36" s="6"/>
      <c r="S36" s="6"/>
      <c r="T36" s="6"/>
      <c r="U36" s="6"/>
    </row>
    <row r="37" spans="1:23" s="5" customFormat="1" ht="18" customHeight="1" thickBot="1">
      <c r="A37" s="232"/>
      <c r="B37" s="1"/>
      <c r="C37" s="116" t="s">
        <v>283</v>
      </c>
      <c r="D37" s="215">
        <f>'Rev. resultados Pag3'!E28</f>
        <v>0.1</v>
      </c>
      <c r="E37" s="420">
        <v>0.1</v>
      </c>
      <c r="F37" s="1"/>
      <c r="G37" s="1"/>
      <c r="K37" s="1"/>
      <c r="L37" s="1"/>
      <c r="M37" s="60"/>
      <c r="N37" s="1"/>
      <c r="O37" s="37"/>
      <c r="P37" s="233"/>
      <c r="Q37" s="7"/>
      <c r="R37" s="7"/>
      <c r="S37" s="7"/>
      <c r="T37" s="7"/>
      <c r="U37" s="7"/>
      <c r="W37" s="4"/>
    </row>
    <row r="38" spans="1:21" ht="18" customHeight="1" thickBot="1">
      <c r="A38" s="167"/>
      <c r="B38" s="1"/>
      <c r="C38" s="116" t="s">
        <v>242</v>
      </c>
      <c r="D38" s="215">
        <f>'Rev. resultados Pag3'!E29</f>
        <v>0.1</v>
      </c>
      <c r="E38" s="420">
        <v>0.1</v>
      </c>
      <c r="F38" s="1"/>
      <c r="G38" s="1"/>
      <c r="K38" s="1"/>
      <c r="L38" s="1"/>
      <c r="M38" s="60"/>
      <c r="N38" s="1"/>
      <c r="O38" s="15"/>
      <c r="P38" s="168"/>
      <c r="Q38" s="6"/>
      <c r="R38" s="6"/>
      <c r="S38" s="6"/>
      <c r="T38" s="6"/>
      <c r="U38" s="6"/>
    </row>
    <row r="39" spans="1:21" ht="18" customHeight="1" thickBot="1">
      <c r="A39" s="167"/>
      <c r="B39" s="1"/>
      <c r="C39" s="116" t="s">
        <v>257</v>
      </c>
      <c r="D39" s="215">
        <f>'Rev. resultados Pag3'!E30</f>
        <v>0.09999999999999999</v>
      </c>
      <c r="E39" s="420">
        <v>0.1</v>
      </c>
      <c r="F39" s="1"/>
      <c r="G39" s="1"/>
      <c r="H39" s="1"/>
      <c r="I39" s="1"/>
      <c r="J39" s="1"/>
      <c r="K39" s="1"/>
      <c r="L39" s="1"/>
      <c r="M39" s="60"/>
      <c r="N39" s="1"/>
      <c r="O39" s="31"/>
      <c r="P39" s="168"/>
      <c r="Q39" s="6"/>
      <c r="R39" s="6"/>
      <c r="S39" s="6"/>
      <c r="T39" s="6"/>
      <c r="U39" s="6"/>
    </row>
    <row r="40" spans="1:23" s="13" customFormat="1" ht="18" customHeight="1" thickBot="1">
      <c r="A40" s="203"/>
      <c r="B40" s="1"/>
      <c r="C40" s="116" t="s">
        <v>260</v>
      </c>
      <c r="D40" s="215">
        <f>'Rev. resultados Pag3'!E31</f>
        <v>0.05</v>
      </c>
      <c r="E40" s="420">
        <v>0.05</v>
      </c>
      <c r="F40" s="1"/>
      <c r="G40" s="1"/>
      <c r="H40" s="1"/>
      <c r="I40" s="1"/>
      <c r="J40" s="1"/>
      <c r="K40" s="1"/>
      <c r="L40" s="1"/>
      <c r="M40" s="60"/>
      <c r="N40" s="1"/>
      <c r="O40" s="41"/>
      <c r="P40" s="234"/>
      <c r="Q40" s="2"/>
      <c r="R40" s="2"/>
      <c r="S40" s="2"/>
      <c r="T40" s="2"/>
      <c r="U40" s="2"/>
      <c r="W40" s="4"/>
    </row>
    <row r="41" spans="1:21" ht="18" customHeight="1" thickBot="1">
      <c r="A41" s="175"/>
      <c r="B41" s="1"/>
      <c r="C41" s="116" t="s">
        <v>262</v>
      </c>
      <c r="D41" s="215">
        <f>'Rev. resultados Pag3'!E32</f>
        <v>0.1</v>
      </c>
      <c r="E41" s="420">
        <v>0.1</v>
      </c>
      <c r="F41" s="1"/>
      <c r="G41" s="1"/>
      <c r="H41" s="1"/>
      <c r="I41" s="1"/>
      <c r="J41" s="1"/>
      <c r="K41" s="1"/>
      <c r="L41" s="1"/>
      <c r="M41" s="60"/>
      <c r="N41" s="1"/>
      <c r="O41" s="15"/>
      <c r="P41" s="168"/>
      <c r="Q41" s="6"/>
      <c r="R41" s="6"/>
      <c r="S41" s="6"/>
      <c r="T41" s="6"/>
      <c r="U41" s="6"/>
    </row>
    <row r="42" spans="1:21" ht="18" customHeight="1" thickBot="1">
      <c r="A42" s="167"/>
      <c r="B42" s="1"/>
      <c r="C42" s="116" t="s">
        <v>264</v>
      </c>
      <c r="D42" s="215">
        <f>'Rev. resultados Pag3'!E33</f>
        <v>0.1</v>
      </c>
      <c r="E42" s="420">
        <v>0.1</v>
      </c>
      <c r="F42" s="1"/>
      <c r="G42" s="1"/>
      <c r="K42" s="1"/>
      <c r="L42" s="1"/>
      <c r="M42" s="60"/>
      <c r="N42" s="1"/>
      <c r="O42" s="37"/>
      <c r="P42" s="233"/>
      <c r="Q42" s="6"/>
      <c r="R42" s="6"/>
      <c r="S42" s="6"/>
      <c r="T42" s="6"/>
      <c r="U42" s="6"/>
    </row>
    <row r="43" spans="1:21" ht="18" customHeight="1" thickBot="1">
      <c r="A43" s="167"/>
      <c r="B43" s="1"/>
      <c r="C43" s="116" t="s">
        <v>148</v>
      </c>
      <c r="D43" s="215">
        <f>'Rev. resultados Pag3'!E34</f>
        <v>0.05</v>
      </c>
      <c r="E43" s="420">
        <v>0.05</v>
      </c>
      <c r="F43" s="1"/>
      <c r="G43" s="1"/>
      <c r="K43" s="1"/>
      <c r="L43" s="1"/>
      <c r="M43" s="60"/>
      <c r="N43" s="1"/>
      <c r="O43" s="31"/>
      <c r="P43" s="168"/>
      <c r="Q43" s="6"/>
      <c r="U43" s="6"/>
    </row>
    <row r="44" spans="1:22" ht="18" customHeight="1" thickBot="1">
      <c r="A44" s="167"/>
      <c r="B44" s="1"/>
      <c r="C44" s="116" t="s">
        <v>157</v>
      </c>
      <c r="D44" s="216">
        <f>'Rev. resultados Pag3'!E35</f>
        <v>0.15</v>
      </c>
      <c r="E44" s="421">
        <v>0.15</v>
      </c>
      <c r="F44" s="1"/>
      <c r="G44" s="1"/>
      <c r="K44" s="1"/>
      <c r="L44" s="1"/>
      <c r="M44" s="60"/>
      <c r="N44" s="1"/>
      <c r="O44" s="37"/>
      <c r="P44" s="233"/>
      <c r="Q44" s="7"/>
      <c r="U44" s="7"/>
      <c r="V44" s="6"/>
    </row>
    <row r="45" spans="1:22" ht="18" customHeight="1">
      <c r="A45" s="175"/>
      <c r="B45" s="1"/>
      <c r="C45"/>
      <c r="D45"/>
      <c r="E45"/>
      <c r="F45" s="1"/>
      <c r="G45" s="1"/>
      <c r="K45" s="1"/>
      <c r="L45" s="1"/>
      <c r="M45" s="60"/>
      <c r="N45" s="1"/>
      <c r="O45" s="31"/>
      <c r="P45" s="168"/>
      <c r="Q45" s="7"/>
      <c r="U45" s="7"/>
      <c r="V45" s="6"/>
    </row>
    <row r="46" spans="1:22" ht="18" customHeight="1">
      <c r="A46" s="175"/>
      <c r="B46" s="1"/>
      <c r="C46"/>
      <c r="D46"/>
      <c r="E46"/>
      <c r="F46" s="1"/>
      <c r="G46" s="1"/>
      <c r="K46" s="1"/>
      <c r="L46" s="1"/>
      <c r="M46" s="60"/>
      <c r="N46" s="1"/>
      <c r="O46" s="31"/>
      <c r="P46" s="168"/>
      <c r="Q46" s="7"/>
      <c r="U46" s="7"/>
      <c r="V46" s="6"/>
    </row>
    <row r="47" spans="1:22" ht="18" customHeight="1">
      <c r="A47" s="175"/>
      <c r="B47" s="1"/>
      <c r="C47"/>
      <c r="D47"/>
      <c r="E47"/>
      <c r="F47" s="1"/>
      <c r="G47" s="1"/>
      <c r="K47" s="1"/>
      <c r="L47" s="1"/>
      <c r="M47" s="60"/>
      <c r="N47" s="1"/>
      <c r="O47" s="31"/>
      <c r="P47" s="168"/>
      <c r="Q47" s="7"/>
      <c r="U47" s="7"/>
      <c r="V47" s="6"/>
    </row>
    <row r="48" spans="1:22" ht="18" customHeight="1">
      <c r="A48" s="167"/>
      <c r="B48" s="1"/>
      <c r="C48"/>
      <c r="D48"/>
      <c r="E48"/>
      <c r="F48" s="1"/>
      <c r="G48" s="1"/>
      <c r="K48" s="1"/>
      <c r="L48" s="1"/>
      <c r="M48" s="60"/>
      <c r="N48" s="1"/>
      <c r="O48" s="48"/>
      <c r="P48" s="168"/>
      <c r="Q48" s="6"/>
      <c r="U48" s="8"/>
      <c r="V48" s="6"/>
    </row>
    <row r="49" spans="1:22" ht="18" customHeight="1" thickBot="1">
      <c r="A49" s="167"/>
      <c r="C49"/>
      <c r="D49"/>
      <c r="F49" s="1"/>
      <c r="G49" s="1"/>
      <c r="K49" s="1"/>
      <c r="L49" s="1"/>
      <c r="M49" s="60"/>
      <c r="N49" s="1"/>
      <c r="O49" s="31"/>
      <c r="P49" s="168"/>
      <c r="Q49" s="6"/>
      <c r="U49" s="6"/>
      <c r="V49" s="6"/>
    </row>
    <row r="50" spans="1:22" ht="18" customHeight="1" thickBot="1">
      <c r="A50" s="167"/>
      <c r="B50" s="274">
        <v>4.4</v>
      </c>
      <c r="C50" s="423"/>
      <c r="D50" s="417" t="s">
        <v>229</v>
      </c>
      <c r="E50" s="418" t="s">
        <v>230</v>
      </c>
      <c r="F50" s="1"/>
      <c r="G50" s="1"/>
      <c r="K50" s="1"/>
      <c r="L50" s="1"/>
      <c r="M50" s="60"/>
      <c r="N50" s="1"/>
      <c r="O50" s="31"/>
      <c r="P50" s="168"/>
      <c r="Q50" s="6"/>
      <c r="U50" s="6"/>
      <c r="V50" s="6"/>
    </row>
    <row r="51" spans="1:22" ht="18" customHeight="1" thickBot="1">
      <c r="A51" s="167"/>
      <c r="B51" s="6"/>
      <c r="C51" s="116" t="s">
        <v>247</v>
      </c>
      <c r="D51" s="115">
        <f>'Rev. resultados Pag3'!E37</f>
        <v>0.30000000000000004</v>
      </c>
      <c r="E51" s="419">
        <v>0.3</v>
      </c>
      <c r="F51" s="1"/>
      <c r="G51" s="1"/>
      <c r="H51" s="1"/>
      <c r="I51" s="1"/>
      <c r="J51" s="1"/>
      <c r="K51" s="1"/>
      <c r="L51" s="1"/>
      <c r="M51" s="60"/>
      <c r="N51" s="1"/>
      <c r="O51" s="31"/>
      <c r="P51" s="168"/>
      <c r="Q51" s="6"/>
      <c r="U51" s="6"/>
      <c r="V51" s="6"/>
    </row>
    <row r="52" spans="1:22" ht="18" customHeight="1" thickBot="1">
      <c r="A52" s="167"/>
      <c r="B52" s="230"/>
      <c r="C52" s="116" t="s">
        <v>248</v>
      </c>
      <c r="D52" s="115">
        <f>'Rev. resultados Pag3'!E38</f>
        <v>0.39999999999999997</v>
      </c>
      <c r="E52" s="420">
        <v>0.4</v>
      </c>
      <c r="F52" s="230"/>
      <c r="G52" s="230"/>
      <c r="H52" s="230"/>
      <c r="I52" s="230"/>
      <c r="J52" s="230"/>
      <c r="K52" s="230"/>
      <c r="L52" s="230"/>
      <c r="M52" s="60"/>
      <c r="N52" s="1"/>
      <c r="O52" s="31"/>
      <c r="P52" s="168"/>
      <c r="Q52" s="6"/>
      <c r="R52" s="6"/>
      <c r="S52" s="6"/>
      <c r="T52" s="6"/>
      <c r="U52" s="6"/>
      <c r="V52" s="6"/>
    </row>
    <row r="53" spans="1:16" ht="18" customHeight="1" thickBot="1">
      <c r="A53" s="167"/>
      <c r="B53" s="230"/>
      <c r="C53" s="116" t="s">
        <v>249</v>
      </c>
      <c r="D53" s="115">
        <f>'Rev. resultados Pag3'!E39</f>
        <v>0.2</v>
      </c>
      <c r="E53" s="420">
        <v>0.2</v>
      </c>
      <c r="F53" s="230"/>
      <c r="G53" s="230"/>
      <c r="H53" s="230"/>
      <c r="I53" s="230"/>
      <c r="J53" s="230"/>
      <c r="K53" s="230"/>
      <c r="L53" s="230"/>
      <c r="M53" s="29"/>
      <c r="N53" s="1"/>
      <c r="O53" s="31"/>
      <c r="P53" s="168"/>
    </row>
    <row r="54" spans="1:16" ht="18" customHeight="1" thickBot="1">
      <c r="A54" s="167"/>
      <c r="B54" s="50"/>
      <c r="C54" s="116" t="s">
        <v>252</v>
      </c>
      <c r="D54" s="115">
        <f>'Rev. resultados Pag3'!E40</f>
        <v>0.09999999999999999</v>
      </c>
      <c r="E54" s="421">
        <v>0.1</v>
      </c>
      <c r="F54" s="230"/>
      <c r="G54" s="230"/>
      <c r="H54" s="230"/>
      <c r="I54" s="230"/>
      <c r="J54" s="230"/>
      <c r="K54" s="230"/>
      <c r="L54" s="230"/>
      <c r="M54" s="27" t="s">
        <v>289</v>
      </c>
      <c r="N54" s="1"/>
      <c r="O54" s="31"/>
      <c r="P54" s="168"/>
    </row>
    <row r="55" spans="1:16" ht="18" customHeight="1">
      <c r="A55" s="167"/>
      <c r="B55" s="230"/>
      <c r="C55"/>
      <c r="D55"/>
      <c r="E55"/>
      <c r="F55" s="230"/>
      <c r="G55" s="230"/>
      <c r="H55" s="230"/>
      <c r="I55" s="230"/>
      <c r="J55" s="230"/>
      <c r="K55" s="230"/>
      <c r="L55" s="230"/>
      <c r="M55" s="29"/>
      <c r="N55" s="1"/>
      <c r="O55" s="31"/>
      <c r="P55" s="168"/>
    </row>
    <row r="56" spans="1:16" ht="18" customHeight="1">
      <c r="A56" s="167"/>
      <c r="B56" s="230"/>
      <c r="C56"/>
      <c r="D56"/>
      <c r="E56"/>
      <c r="F56" s="230"/>
      <c r="G56" s="230"/>
      <c r="H56" s="230"/>
      <c r="I56" s="230"/>
      <c r="J56" s="230"/>
      <c r="K56" s="230"/>
      <c r="L56" s="230"/>
      <c r="M56" s="29"/>
      <c r="N56" s="1"/>
      <c r="O56" s="31"/>
      <c r="P56" s="168"/>
    </row>
    <row r="57" spans="1:16" ht="18" customHeight="1">
      <c r="A57" s="167"/>
      <c r="B57" s="230"/>
      <c r="C57"/>
      <c r="D57"/>
      <c r="E57"/>
      <c r="F57" s="230"/>
      <c r="G57" s="230"/>
      <c r="H57" s="230"/>
      <c r="I57" s="230"/>
      <c r="J57" s="230"/>
      <c r="K57" s="230"/>
      <c r="L57" s="230"/>
      <c r="M57" s="29"/>
      <c r="N57" s="1"/>
      <c r="O57" s="48"/>
      <c r="P57" s="168"/>
    </row>
    <row r="58" spans="1:16" ht="18" customHeight="1">
      <c r="A58" s="167"/>
      <c r="B58" s="230"/>
      <c r="C58"/>
      <c r="D58"/>
      <c r="E58"/>
      <c r="F58" s="59"/>
      <c r="G58" s="62"/>
      <c r="H58"/>
      <c r="I58"/>
      <c r="J58"/>
      <c r="L58" s="230"/>
      <c r="M58" s="29"/>
      <c r="N58" s="1"/>
      <c r="O58" s="31"/>
      <c r="P58" s="168"/>
    </row>
    <row r="59" spans="1:16" ht="21" customHeight="1">
      <c r="A59" s="167"/>
      <c r="B59" s="230"/>
      <c r="C59"/>
      <c r="D59"/>
      <c r="E59"/>
      <c r="F59" s="230"/>
      <c r="G59" s="230"/>
      <c r="H59"/>
      <c r="I59"/>
      <c r="J59"/>
      <c r="L59" s="230"/>
      <c r="M59" s="29"/>
      <c r="N59" s="1"/>
      <c r="O59" s="31"/>
      <c r="P59" s="168"/>
    </row>
    <row r="60" spans="1:16" ht="24" customHeight="1">
      <c r="A60" s="167"/>
      <c r="B60" s="230"/>
      <c r="C60"/>
      <c r="D60"/>
      <c r="E60"/>
      <c r="F60" s="230"/>
      <c r="G60" s="230"/>
      <c r="H60"/>
      <c r="I60"/>
      <c r="J60"/>
      <c r="L60" s="230"/>
      <c r="M60" s="29"/>
      <c r="N60" s="1"/>
      <c r="O60" s="31"/>
      <c r="P60" s="168"/>
    </row>
    <row r="61" spans="1:16" ht="22.5" customHeight="1">
      <c r="A61" s="167"/>
      <c r="B61" s="230"/>
      <c r="C61" s="235"/>
      <c r="D61" s="228"/>
      <c r="E61" s="228"/>
      <c r="F61" s="230"/>
      <c r="G61" s="230"/>
      <c r="H61"/>
      <c r="I61"/>
      <c r="J61"/>
      <c r="L61" s="230"/>
      <c r="M61" s="29"/>
      <c r="N61" s="1"/>
      <c r="O61" s="31"/>
      <c r="P61" s="168"/>
    </row>
    <row r="62" spans="1:16" ht="21" customHeight="1">
      <c r="A62" s="167"/>
      <c r="B62" s="6"/>
      <c r="C62" s="6"/>
      <c r="D62" s="6"/>
      <c r="E62" s="228"/>
      <c r="F62" s="230"/>
      <c r="G62" s="230"/>
      <c r="H62"/>
      <c r="I62"/>
      <c r="J62"/>
      <c r="L62" s="230"/>
      <c r="M62" s="29"/>
      <c r="N62" s="1"/>
      <c r="O62" s="31"/>
      <c r="P62" s="168"/>
    </row>
    <row r="63" spans="1:17" ht="23.25" customHeight="1">
      <c r="A63" s="167"/>
      <c r="B63" s="59"/>
      <c r="C63" s="6"/>
      <c r="D63" s="6"/>
      <c r="E63" s="6"/>
      <c r="F63" s="6"/>
      <c r="G63" s="6"/>
      <c r="H63"/>
      <c r="I63"/>
      <c r="J63"/>
      <c r="L63" s="61"/>
      <c r="M63" s="59"/>
      <c r="N63" s="94"/>
      <c r="O63" s="63"/>
      <c r="P63" s="168"/>
      <c r="Q63" s="17"/>
    </row>
    <row r="64" spans="1:17" ht="12" customHeight="1">
      <c r="A64" s="167"/>
      <c r="B64" s="59"/>
      <c r="C64" s="59"/>
      <c r="D64" s="59"/>
      <c r="E64" s="59"/>
      <c r="F64" s="59"/>
      <c r="G64" s="59"/>
      <c r="K64" s="59"/>
      <c r="L64" s="59"/>
      <c r="M64" s="59"/>
      <c r="N64" s="94"/>
      <c r="O64" s="63"/>
      <c r="P64" s="168"/>
      <c r="Q64" s="17"/>
    </row>
    <row r="65" spans="1:16" ht="12" customHeight="1" thickBot="1">
      <c r="A65" s="177"/>
      <c r="B65" s="178"/>
      <c r="C65" s="178"/>
      <c r="D65" s="178"/>
      <c r="E65" s="178"/>
      <c r="F65" s="178"/>
      <c r="G65" s="178"/>
      <c r="H65" s="178"/>
      <c r="I65" s="178"/>
      <c r="J65" s="178"/>
      <c r="K65" s="178"/>
      <c r="L65" s="178"/>
      <c r="M65" s="178"/>
      <c r="N65" s="178"/>
      <c r="O65" s="236"/>
      <c r="P65" s="179"/>
    </row>
    <row r="66" spans="1:16" ht="12" customHeight="1" thickTop="1">
      <c r="A66"/>
      <c r="B66"/>
      <c r="C66"/>
      <c r="D66"/>
      <c r="E66"/>
      <c r="F66"/>
      <c r="G66"/>
      <c r="H66"/>
      <c r="I66"/>
      <c r="J66"/>
      <c r="K66"/>
      <c r="L66"/>
      <c r="M66"/>
      <c r="N66"/>
      <c r="O66"/>
      <c r="P66"/>
    </row>
    <row r="67" spans="1:16" ht="12" customHeight="1">
      <c r="A67" s="9"/>
      <c r="B67" s="6"/>
      <c r="C67" s="6"/>
      <c r="D67" s="6"/>
      <c r="E67" s="6"/>
      <c r="F67" s="6"/>
      <c r="G67" s="6"/>
      <c r="H67" s="6"/>
      <c r="I67" s="6"/>
      <c r="J67" s="6"/>
      <c r="K67" s="6"/>
      <c r="L67" s="6"/>
      <c r="M67" s="6"/>
      <c r="N67" s="6"/>
      <c r="O67" s="10"/>
      <c r="P67" s="6"/>
    </row>
    <row r="68" spans="1:16" ht="12" customHeight="1">
      <c r="A68" s="9"/>
      <c r="B68" s="6"/>
      <c r="C68" s="6"/>
      <c r="D68" s="6"/>
      <c r="E68" s="6"/>
      <c r="F68" s="6"/>
      <c r="G68" s="6"/>
      <c r="H68" s="6"/>
      <c r="I68" s="6"/>
      <c r="J68" s="6"/>
      <c r="K68" s="6"/>
      <c r="L68" s="6"/>
      <c r="M68" s="6"/>
      <c r="N68" s="6"/>
      <c r="O68" s="10"/>
      <c r="P68" s="6"/>
    </row>
  </sheetData>
  <sheetProtection/>
  <mergeCells count="13">
    <mergeCell ref="D1:J1"/>
    <mergeCell ref="K1:P1"/>
    <mergeCell ref="D2:J2"/>
    <mergeCell ref="K2:P2"/>
    <mergeCell ref="M9:P9"/>
    <mergeCell ref="M10:P10"/>
    <mergeCell ref="M6:P6"/>
    <mergeCell ref="N7:O8"/>
    <mergeCell ref="A6:L6"/>
    <mergeCell ref="K9:L9"/>
    <mergeCell ref="K10:L10"/>
    <mergeCell ref="A9:J9"/>
    <mergeCell ref="A10:J10"/>
  </mergeCells>
  <printOptions horizontalCentered="1" verticalCentered="1"/>
  <pageMargins left="0.75" right="0.75" top="1" bottom="1" header="1.49606299212598" footer="0"/>
  <pageSetup fitToHeight="1" fitToWidth="1" horizontalDpi="300" verticalDpi="300" orientation="portrait" scale="57" r:id="rId2"/>
  <drawing r:id="rId1"/>
</worksheet>
</file>

<file path=xl/worksheets/sheet5.xml><?xml version="1.0" encoding="utf-8"?>
<worksheet xmlns="http://schemas.openxmlformats.org/spreadsheetml/2006/main" xmlns:r="http://schemas.openxmlformats.org/officeDocument/2006/relationships">
  <dimension ref="B1:T33"/>
  <sheetViews>
    <sheetView zoomScale="90" zoomScaleNormal="90" zoomScalePageLayoutView="0" workbookViewId="0" topLeftCell="C1">
      <selection activeCell="B4" sqref="B4:K4"/>
    </sheetView>
  </sheetViews>
  <sheetFormatPr defaultColWidth="11.421875" defaultRowHeight="12.75"/>
  <cols>
    <col min="1" max="1" width="2.8515625" style="0" customWidth="1"/>
    <col min="2" max="2" width="17.28125" style="0" customWidth="1"/>
    <col min="3" max="3" width="11.421875" style="0" customWidth="1"/>
    <col min="4" max="4" width="24.28125" style="0" customWidth="1"/>
    <col min="5" max="5" width="8.421875" style="0" customWidth="1"/>
    <col min="6" max="6" width="7.140625" style="0" customWidth="1"/>
    <col min="7" max="7" width="6.8515625" style="0" customWidth="1"/>
    <col min="8" max="8" width="15.57421875" style="0" customWidth="1"/>
    <col min="9" max="9" width="6.7109375" style="0" customWidth="1"/>
    <col min="10" max="10" width="4.57421875" style="0" customWidth="1"/>
    <col min="11" max="11" width="6.7109375" style="0" customWidth="1"/>
  </cols>
  <sheetData>
    <row r="1" spans="3:15" ht="13.5" customHeight="1" thickBot="1">
      <c r="C1" s="586" t="s">
        <v>430</v>
      </c>
      <c r="D1" s="587"/>
      <c r="E1" s="587"/>
      <c r="F1" s="587"/>
      <c r="G1" s="587"/>
      <c r="H1" s="749"/>
      <c r="I1" s="591" t="s">
        <v>432</v>
      </c>
      <c r="J1" s="592"/>
      <c r="K1" s="592"/>
      <c r="L1" s="592"/>
      <c r="M1" s="593"/>
      <c r="N1" s="585"/>
      <c r="O1" s="585"/>
    </row>
    <row r="2" spans="3:15" ht="13.5" customHeight="1" thickBot="1">
      <c r="C2" s="750"/>
      <c r="D2" s="751"/>
      <c r="E2" s="751"/>
      <c r="F2" s="751"/>
      <c r="G2" s="751"/>
      <c r="H2" s="752"/>
      <c r="I2" s="591" t="s">
        <v>435</v>
      </c>
      <c r="J2" s="592"/>
      <c r="K2" s="592"/>
      <c r="L2" s="592"/>
      <c r="M2" s="593"/>
      <c r="N2" s="585"/>
      <c r="O2" s="585"/>
    </row>
    <row r="3" spans="3:15" ht="25.5" customHeight="1" thickBot="1">
      <c r="C3" s="828" t="s">
        <v>434</v>
      </c>
      <c r="D3" s="829"/>
      <c r="E3" s="829"/>
      <c r="F3" s="829"/>
      <c r="G3" s="829"/>
      <c r="H3" s="829"/>
      <c r="I3" s="602"/>
      <c r="J3" s="830"/>
      <c r="K3" s="830"/>
      <c r="L3" s="830"/>
      <c r="M3" s="603"/>
      <c r="N3" s="585"/>
      <c r="O3" s="585"/>
    </row>
    <row r="4" spans="2:11" ht="24" customHeight="1" thickBot="1" thickTop="1">
      <c r="B4" s="892" t="s">
        <v>347</v>
      </c>
      <c r="C4" s="892"/>
      <c r="D4" s="892"/>
      <c r="E4" s="892"/>
      <c r="F4" s="892"/>
      <c r="G4" s="892"/>
      <c r="H4" s="892"/>
      <c r="I4" s="892"/>
      <c r="J4" s="892"/>
      <c r="K4" s="892"/>
    </row>
    <row r="5" spans="2:11" ht="27.75" customHeight="1" thickBot="1" thickTop="1">
      <c r="B5" s="308" t="s">
        <v>269</v>
      </c>
      <c r="C5" s="891">
        <f>'Portada Pag 1'!A11</f>
        <v>0</v>
      </c>
      <c r="D5" s="891"/>
      <c r="E5" s="891"/>
      <c r="F5" s="891"/>
      <c r="G5" s="891"/>
      <c r="H5" s="891"/>
      <c r="I5" s="891"/>
      <c r="J5" s="891"/>
      <c r="K5" s="891"/>
    </row>
    <row r="6" spans="2:11" ht="34.5" customHeight="1" thickBot="1" thickTop="1">
      <c r="B6" s="305" t="s">
        <v>276</v>
      </c>
      <c r="C6" s="839">
        <f>'Portada Pag 1'!G34</f>
        <v>0</v>
      </c>
      <c r="D6" s="839"/>
      <c r="E6" s="839"/>
      <c r="F6" s="838" t="s">
        <v>348</v>
      </c>
      <c r="G6" s="838"/>
      <c r="H6" s="838"/>
      <c r="I6" s="306">
        <v>1</v>
      </c>
      <c r="J6" s="306" t="s">
        <v>271</v>
      </c>
      <c r="K6" s="306"/>
    </row>
    <row r="7" spans="2:11" ht="30" customHeight="1" thickBot="1" thickTop="1">
      <c r="B7" s="305" t="s">
        <v>379</v>
      </c>
      <c r="C7" s="900"/>
      <c r="D7" s="901"/>
      <c r="E7" s="902"/>
      <c r="F7" s="896" t="s">
        <v>270</v>
      </c>
      <c r="G7" s="897"/>
      <c r="H7" s="898"/>
      <c r="I7" s="899">
        <f>Pag8!E4</f>
        <v>0</v>
      </c>
      <c r="J7" s="899"/>
      <c r="K7" s="899"/>
    </row>
    <row r="8" spans="2:11" ht="24.75" customHeight="1" thickBot="1" thickTop="1">
      <c r="B8" s="893" t="s">
        <v>277</v>
      </c>
      <c r="C8" s="894"/>
      <c r="D8" s="894"/>
      <c r="E8" s="895"/>
      <c r="F8" s="903"/>
      <c r="G8" s="903"/>
      <c r="H8" s="307"/>
      <c r="I8" s="904"/>
      <c r="J8" s="904"/>
      <c r="K8" s="904"/>
    </row>
    <row r="9" spans="2:11" ht="20.25" customHeight="1" thickBot="1" thickTop="1">
      <c r="B9" s="835" t="s">
        <v>272</v>
      </c>
      <c r="C9" s="836"/>
      <c r="D9" s="836"/>
      <c r="E9" s="836"/>
      <c r="F9" s="836"/>
      <c r="G9" s="836"/>
      <c r="H9" s="836"/>
      <c r="I9" s="836"/>
      <c r="J9" s="836"/>
      <c r="K9" s="837"/>
    </row>
    <row r="10" spans="2:20" ht="164.25" customHeight="1" thickBot="1" thickTop="1">
      <c r="B10" s="832"/>
      <c r="C10" s="833"/>
      <c r="D10" s="833"/>
      <c r="E10" s="833"/>
      <c r="F10" s="833"/>
      <c r="G10" s="833"/>
      <c r="H10" s="833"/>
      <c r="I10" s="833"/>
      <c r="J10" s="833"/>
      <c r="K10" s="834"/>
      <c r="M10" s="831" t="s">
        <v>382</v>
      </c>
      <c r="N10" s="831"/>
      <c r="O10" s="831"/>
      <c r="P10" s="831"/>
      <c r="Q10" s="831"/>
      <c r="R10" s="831"/>
      <c r="S10" s="831"/>
      <c r="T10" s="831"/>
    </row>
    <row r="11" spans="2:11" ht="21" customHeight="1" thickBot="1" thickTop="1">
      <c r="B11" s="888" t="s">
        <v>380</v>
      </c>
      <c r="C11" s="888"/>
      <c r="D11" s="888"/>
      <c r="E11" s="888"/>
      <c r="F11" s="888"/>
      <c r="G11" s="888"/>
      <c r="H11" s="888"/>
      <c r="I11" s="888"/>
      <c r="J11" s="888"/>
      <c r="K11" s="888"/>
    </row>
    <row r="12" spans="2:11" ht="60" customHeight="1" thickBot="1" thickTop="1">
      <c r="B12" s="871" t="s">
        <v>273</v>
      </c>
      <c r="C12" s="871"/>
      <c r="D12" s="871"/>
      <c r="E12" s="871" t="s">
        <v>273</v>
      </c>
      <c r="F12" s="871"/>
      <c r="G12" s="871"/>
      <c r="H12" s="871"/>
      <c r="I12" s="871"/>
      <c r="J12" s="871"/>
      <c r="K12" s="871"/>
    </row>
    <row r="13" spans="2:11" ht="23.25" customHeight="1" thickBot="1" thickTop="1">
      <c r="B13" s="873">
        <f>'Portada Pag 1'!G23</f>
        <v>0</v>
      </c>
      <c r="C13" s="873"/>
      <c r="D13" s="873"/>
      <c r="E13" s="873">
        <f>C6</f>
        <v>0</v>
      </c>
      <c r="F13" s="873"/>
      <c r="G13" s="873"/>
      <c r="H13" s="873"/>
      <c r="I13" s="873"/>
      <c r="J13" s="873"/>
      <c r="K13" s="873"/>
    </row>
    <row r="14" spans="2:11" ht="22.5" customHeight="1" thickBot="1" thickTop="1">
      <c r="B14" s="872" t="s">
        <v>274</v>
      </c>
      <c r="C14" s="872"/>
      <c r="D14" s="872"/>
      <c r="E14" s="872" t="s">
        <v>335</v>
      </c>
      <c r="F14" s="872"/>
      <c r="G14" s="872"/>
      <c r="H14" s="872"/>
      <c r="I14" s="872"/>
      <c r="J14" s="872"/>
      <c r="K14" s="872"/>
    </row>
    <row r="15" spans="2:11" ht="34.5" customHeight="1" thickBot="1" thickTop="1">
      <c r="B15" s="885" t="s">
        <v>349</v>
      </c>
      <c r="C15" s="886"/>
      <c r="D15" s="886"/>
      <c r="E15" s="886"/>
      <c r="F15" s="886"/>
      <c r="G15" s="886"/>
      <c r="H15" s="886"/>
      <c r="I15" s="886"/>
      <c r="J15" s="886"/>
      <c r="K15" s="887"/>
    </row>
    <row r="16" spans="2:11" ht="15.75" customHeight="1">
      <c r="B16" s="876"/>
      <c r="C16" s="877"/>
      <c r="D16" s="877"/>
      <c r="E16" s="877"/>
      <c r="F16" s="877"/>
      <c r="G16" s="877"/>
      <c r="H16" s="877"/>
      <c r="I16" s="877"/>
      <c r="J16" s="877"/>
      <c r="K16" s="878"/>
    </row>
    <row r="17" spans="2:11" ht="15.75" customHeight="1">
      <c r="B17" s="879"/>
      <c r="C17" s="880"/>
      <c r="D17" s="880"/>
      <c r="E17" s="880"/>
      <c r="F17" s="880"/>
      <c r="G17" s="880"/>
      <c r="H17" s="880"/>
      <c r="I17" s="880"/>
      <c r="J17" s="880"/>
      <c r="K17" s="881"/>
    </row>
    <row r="18" spans="2:11" ht="15.75" customHeight="1">
      <c r="B18" s="879"/>
      <c r="C18" s="880"/>
      <c r="D18" s="880"/>
      <c r="E18" s="880"/>
      <c r="F18" s="880"/>
      <c r="G18" s="880"/>
      <c r="H18" s="880"/>
      <c r="I18" s="880"/>
      <c r="J18" s="880"/>
      <c r="K18" s="881"/>
    </row>
    <row r="19" spans="2:11" ht="15.75" customHeight="1">
      <c r="B19" s="879"/>
      <c r="C19" s="880"/>
      <c r="D19" s="880"/>
      <c r="E19" s="880"/>
      <c r="F19" s="880"/>
      <c r="G19" s="880"/>
      <c r="H19" s="880"/>
      <c r="I19" s="880"/>
      <c r="J19" s="880"/>
      <c r="K19" s="881"/>
    </row>
    <row r="20" spans="2:11" ht="15.75" customHeight="1">
      <c r="B20" s="879"/>
      <c r="C20" s="880"/>
      <c r="D20" s="880"/>
      <c r="E20" s="880"/>
      <c r="F20" s="880"/>
      <c r="G20" s="880"/>
      <c r="H20" s="880"/>
      <c r="I20" s="880"/>
      <c r="J20" s="880"/>
      <c r="K20" s="881"/>
    </row>
    <row r="21" spans="2:11" ht="21.75" customHeight="1" thickBot="1">
      <c r="B21" s="879"/>
      <c r="C21" s="880"/>
      <c r="D21" s="880"/>
      <c r="E21" s="880"/>
      <c r="F21" s="880"/>
      <c r="G21" s="880"/>
      <c r="H21" s="880"/>
      <c r="I21" s="880"/>
      <c r="J21" s="880"/>
      <c r="K21" s="881"/>
    </row>
    <row r="22" spans="2:11" ht="33" customHeight="1" thickBot="1" thickTop="1">
      <c r="B22" s="882" t="s">
        <v>336</v>
      </c>
      <c r="C22" s="882"/>
      <c r="D22" s="882"/>
      <c r="E22" s="883" t="s">
        <v>340</v>
      </c>
      <c r="F22" s="883"/>
      <c r="G22" s="883"/>
      <c r="H22" s="883"/>
      <c r="I22" s="884"/>
      <c r="J22" s="884"/>
      <c r="K22" s="884"/>
    </row>
    <row r="23" spans="2:11" ht="59.25" customHeight="1" thickBot="1" thickTop="1">
      <c r="B23" s="871" t="s">
        <v>273</v>
      </c>
      <c r="C23" s="871"/>
      <c r="D23" s="871"/>
      <c r="E23" s="871" t="s">
        <v>273</v>
      </c>
      <c r="F23" s="871"/>
      <c r="G23" s="871"/>
      <c r="H23" s="871"/>
      <c r="I23" s="871"/>
      <c r="J23" s="871"/>
      <c r="K23" s="871"/>
    </row>
    <row r="24" spans="2:11" ht="21" customHeight="1" thickBot="1" thickTop="1">
      <c r="B24" s="873">
        <f>B13</f>
        <v>0</v>
      </c>
      <c r="C24" s="873"/>
      <c r="D24" s="873"/>
      <c r="E24" s="873"/>
      <c r="F24" s="873"/>
      <c r="G24" s="873"/>
      <c r="H24" s="873"/>
      <c r="I24" s="873"/>
      <c r="J24" s="873"/>
      <c r="K24" s="873"/>
    </row>
    <row r="25" spans="2:11" ht="21" customHeight="1" thickBot="1" thickTop="1">
      <c r="B25" s="872" t="s">
        <v>338</v>
      </c>
      <c r="C25" s="872"/>
      <c r="D25" s="872"/>
      <c r="E25" s="872" t="s">
        <v>337</v>
      </c>
      <c r="F25" s="872"/>
      <c r="G25" s="872"/>
      <c r="H25" s="872"/>
      <c r="I25" s="872"/>
      <c r="J25" s="872"/>
      <c r="K25" s="872"/>
    </row>
    <row r="26" spans="2:11" ht="14.25" thickBot="1" thickTop="1">
      <c r="B26" s="875" t="s">
        <v>324</v>
      </c>
      <c r="C26" s="875"/>
      <c r="D26" s="875"/>
      <c r="E26" s="875"/>
      <c r="F26" s="875"/>
      <c r="G26" s="875"/>
      <c r="H26" s="875"/>
      <c r="I26" s="875"/>
      <c r="J26" s="875"/>
      <c r="K26" s="875"/>
    </row>
    <row r="27" spans="2:11" ht="21" customHeight="1" thickBot="1" thickTop="1">
      <c r="B27" s="875"/>
      <c r="C27" s="875"/>
      <c r="D27" s="875"/>
      <c r="E27" s="875"/>
      <c r="F27" s="875"/>
      <c r="G27" s="875"/>
      <c r="H27" s="875"/>
      <c r="I27" s="875"/>
      <c r="J27" s="875"/>
      <c r="K27" s="875"/>
    </row>
    <row r="28" spans="2:11" ht="49.5" customHeight="1" thickBot="1" thickTop="1">
      <c r="B28" s="871" t="s">
        <v>273</v>
      </c>
      <c r="C28" s="871"/>
      <c r="D28" s="871"/>
      <c r="E28" s="873" t="s">
        <v>341</v>
      </c>
      <c r="F28" s="873"/>
      <c r="G28" s="873"/>
      <c r="H28" s="873"/>
      <c r="I28" s="874"/>
      <c r="J28" s="874"/>
      <c r="K28" s="874"/>
    </row>
    <row r="29" spans="2:11" ht="19.5" customHeight="1" thickBot="1" thickTop="1">
      <c r="B29" s="868" t="s">
        <v>339</v>
      </c>
      <c r="C29" s="869"/>
      <c r="D29" s="870"/>
      <c r="E29" s="889"/>
      <c r="F29" s="890"/>
      <c r="G29" s="890"/>
      <c r="H29" s="309"/>
      <c r="I29" s="309"/>
      <c r="J29" s="309"/>
      <c r="K29" s="310"/>
    </row>
    <row r="30" spans="2:11" ht="31.5" customHeight="1" thickBot="1">
      <c r="B30" s="852" t="s">
        <v>275</v>
      </c>
      <c r="C30" s="853"/>
      <c r="D30" s="854"/>
      <c r="E30" s="135"/>
      <c r="F30" s="865" t="s">
        <v>342</v>
      </c>
      <c r="G30" s="866"/>
      <c r="H30" s="238"/>
      <c r="I30" s="865" t="s">
        <v>344</v>
      </c>
      <c r="J30" s="865"/>
      <c r="K30" s="867"/>
    </row>
    <row r="31" spans="2:11" ht="22.5" customHeight="1" thickBot="1">
      <c r="B31" s="840" t="s">
        <v>343</v>
      </c>
      <c r="C31" s="841"/>
      <c r="D31" s="842"/>
      <c r="E31" s="849" t="s">
        <v>346</v>
      </c>
      <c r="F31" s="850"/>
      <c r="G31" s="850"/>
      <c r="H31" s="850"/>
      <c r="I31" s="850"/>
      <c r="J31" s="850"/>
      <c r="K31" s="851"/>
    </row>
    <row r="32" spans="2:11" ht="15.75" customHeight="1">
      <c r="B32" s="843"/>
      <c r="C32" s="844"/>
      <c r="D32" s="845"/>
      <c r="E32" s="859"/>
      <c r="F32" s="855" t="s">
        <v>345</v>
      </c>
      <c r="G32" s="856"/>
      <c r="H32" s="859"/>
      <c r="I32" s="855" t="s">
        <v>381</v>
      </c>
      <c r="J32" s="861"/>
      <c r="K32" s="862"/>
    </row>
    <row r="33" spans="2:11" ht="24.75" customHeight="1" thickBot="1">
      <c r="B33" s="846"/>
      <c r="C33" s="847"/>
      <c r="D33" s="848"/>
      <c r="E33" s="860"/>
      <c r="F33" s="857"/>
      <c r="G33" s="858"/>
      <c r="H33" s="860"/>
      <c r="I33" s="857"/>
      <c r="J33" s="863"/>
      <c r="K33" s="864"/>
    </row>
    <row r="34" ht="13.5" thickTop="1"/>
  </sheetData>
  <sheetProtection/>
  <mergeCells count="51">
    <mergeCell ref="C5:K5"/>
    <mergeCell ref="B4:K4"/>
    <mergeCell ref="B8:E8"/>
    <mergeCell ref="F7:H7"/>
    <mergeCell ref="I7:K7"/>
    <mergeCell ref="C7:E7"/>
    <mergeCell ref="F8:G8"/>
    <mergeCell ref="I8:K8"/>
    <mergeCell ref="B11:K11"/>
    <mergeCell ref="B13:D13"/>
    <mergeCell ref="E12:K12"/>
    <mergeCell ref="B23:D23"/>
    <mergeCell ref="E29:G29"/>
    <mergeCell ref="E13:K13"/>
    <mergeCell ref="B24:D24"/>
    <mergeCell ref="E24:K24"/>
    <mergeCell ref="B12:D12"/>
    <mergeCell ref="E23:K23"/>
    <mergeCell ref="E14:K14"/>
    <mergeCell ref="B16:K21"/>
    <mergeCell ref="B22:D22"/>
    <mergeCell ref="E22:H22"/>
    <mergeCell ref="I22:K22"/>
    <mergeCell ref="B14:D14"/>
    <mergeCell ref="B15:K15"/>
    <mergeCell ref="B29:D29"/>
    <mergeCell ref="B28:D28"/>
    <mergeCell ref="B25:D25"/>
    <mergeCell ref="E25:K25"/>
    <mergeCell ref="E28:H28"/>
    <mergeCell ref="I28:K28"/>
    <mergeCell ref="B26:K27"/>
    <mergeCell ref="B31:D33"/>
    <mergeCell ref="E31:K31"/>
    <mergeCell ref="B30:D30"/>
    <mergeCell ref="F32:G33"/>
    <mergeCell ref="E32:E33"/>
    <mergeCell ref="I32:K33"/>
    <mergeCell ref="H32:H33"/>
    <mergeCell ref="F30:G30"/>
    <mergeCell ref="I30:K30"/>
    <mergeCell ref="C1:H2"/>
    <mergeCell ref="I1:M1"/>
    <mergeCell ref="I2:M2"/>
    <mergeCell ref="C3:H3"/>
    <mergeCell ref="I3:M3"/>
    <mergeCell ref="M10:T10"/>
    <mergeCell ref="B10:K10"/>
    <mergeCell ref="B9:K9"/>
    <mergeCell ref="F6:H6"/>
    <mergeCell ref="C6:E6"/>
  </mergeCells>
  <printOptions/>
  <pageMargins left="0.7086614173228347" right="0.8661417322834646" top="0.5118110236220472" bottom="0.4724409448818898" header="0" footer="0"/>
  <pageSetup horizontalDpi="300" verticalDpi="300" orientation="portrait" scale="80" r:id="rId3"/>
  <headerFooter alignWithMargins="0">
    <oddHeader>&amp;L&amp;G</oddHeader>
  </headerFooter>
  <drawing r:id="rId2"/>
  <legacyDrawing r:id="rId1"/>
</worksheet>
</file>

<file path=xl/worksheets/sheet6.xml><?xml version="1.0" encoding="utf-8"?>
<worksheet xmlns="http://schemas.openxmlformats.org/spreadsheetml/2006/main" xmlns:r="http://schemas.openxmlformats.org/officeDocument/2006/relationships">
  <dimension ref="B1:T33"/>
  <sheetViews>
    <sheetView zoomScale="90" zoomScaleNormal="90" zoomScalePageLayoutView="0" workbookViewId="0" topLeftCell="A1">
      <selection activeCell="I3" sqref="I3:M3"/>
    </sheetView>
  </sheetViews>
  <sheetFormatPr defaultColWidth="11.421875" defaultRowHeight="12.75"/>
  <cols>
    <col min="1" max="1" width="2.8515625" style="0" customWidth="1"/>
    <col min="2" max="2" width="17.28125" style="0" customWidth="1"/>
    <col min="3" max="3" width="11.421875" style="0" customWidth="1"/>
    <col min="4" max="4" width="24.28125" style="0" customWidth="1"/>
    <col min="5" max="5" width="8.421875" style="0" customWidth="1"/>
    <col min="6" max="6" width="7.140625" style="0" customWidth="1"/>
    <col min="7" max="7" width="6.8515625" style="0" customWidth="1"/>
    <col min="8" max="8" width="15.57421875" style="0" customWidth="1"/>
    <col min="9" max="9" width="6.7109375" style="0" customWidth="1"/>
    <col min="10" max="10" width="4.57421875" style="0" customWidth="1"/>
    <col min="11" max="11" width="6.7109375" style="0" customWidth="1"/>
  </cols>
  <sheetData>
    <row r="1" spans="3:15" ht="13.5" customHeight="1" thickBot="1">
      <c r="C1" s="586" t="s">
        <v>430</v>
      </c>
      <c r="D1" s="587"/>
      <c r="E1" s="587"/>
      <c r="F1" s="587"/>
      <c r="G1" s="587"/>
      <c r="H1" s="749"/>
      <c r="I1" s="591" t="s">
        <v>432</v>
      </c>
      <c r="J1" s="592"/>
      <c r="K1" s="592"/>
      <c r="L1" s="592"/>
      <c r="M1" s="593"/>
      <c r="N1" s="585"/>
      <c r="O1" s="585"/>
    </row>
    <row r="2" spans="3:15" ht="13.5" customHeight="1" thickBot="1">
      <c r="C2" s="750"/>
      <c r="D2" s="751"/>
      <c r="E2" s="751"/>
      <c r="F2" s="751"/>
      <c r="G2" s="751"/>
      <c r="H2" s="752"/>
      <c r="I2" s="591" t="s">
        <v>435</v>
      </c>
      <c r="J2" s="592"/>
      <c r="K2" s="592"/>
      <c r="L2" s="592"/>
      <c r="M2" s="593"/>
      <c r="N2" s="585"/>
      <c r="O2" s="585"/>
    </row>
    <row r="3" spans="3:15" ht="13.5" customHeight="1" thickBot="1">
      <c r="C3" s="828" t="s">
        <v>434</v>
      </c>
      <c r="D3" s="829"/>
      <c r="E3" s="829"/>
      <c r="F3" s="829"/>
      <c r="G3" s="829"/>
      <c r="H3" s="829"/>
      <c r="I3" s="602"/>
      <c r="J3" s="830"/>
      <c r="K3" s="830"/>
      <c r="L3" s="830"/>
      <c r="M3" s="603"/>
      <c r="N3" s="585"/>
      <c r="O3" s="585"/>
    </row>
    <row r="4" spans="2:11" ht="24" customHeight="1" thickBot="1" thickTop="1">
      <c r="B4" s="892" t="s">
        <v>347</v>
      </c>
      <c r="C4" s="892"/>
      <c r="D4" s="892"/>
      <c r="E4" s="892"/>
      <c r="F4" s="892"/>
      <c r="G4" s="892"/>
      <c r="H4" s="892"/>
      <c r="I4" s="892"/>
      <c r="J4" s="892"/>
      <c r="K4" s="892"/>
    </row>
    <row r="5" spans="2:11" ht="27.75" customHeight="1" thickBot="1" thickTop="1">
      <c r="B5" s="308" t="s">
        <v>269</v>
      </c>
      <c r="C5" s="891">
        <f>'Portada Pag 1'!A11</f>
        <v>0</v>
      </c>
      <c r="D5" s="891"/>
      <c r="E5" s="891"/>
      <c r="F5" s="891"/>
      <c r="G5" s="891"/>
      <c r="H5" s="891"/>
      <c r="I5" s="891"/>
      <c r="J5" s="891"/>
      <c r="K5" s="891"/>
    </row>
    <row r="6" spans="2:11" ht="34.5" customHeight="1" thickBot="1" thickTop="1">
      <c r="B6" s="305" t="s">
        <v>276</v>
      </c>
      <c r="C6" s="839">
        <f>'Portada Pag 1'!G34</f>
        <v>0</v>
      </c>
      <c r="D6" s="839"/>
      <c r="E6" s="839"/>
      <c r="F6" s="838" t="s">
        <v>348</v>
      </c>
      <c r="G6" s="838"/>
      <c r="H6" s="838"/>
      <c r="I6" s="306">
        <v>1</v>
      </c>
      <c r="J6" s="306" t="s">
        <v>271</v>
      </c>
      <c r="K6" s="306"/>
    </row>
    <row r="7" spans="2:11" ht="30" customHeight="1" thickBot="1" thickTop="1">
      <c r="B7" s="305" t="s">
        <v>379</v>
      </c>
      <c r="C7" s="900">
        <f>Pag5!G4</f>
        <v>0</v>
      </c>
      <c r="D7" s="901"/>
      <c r="E7" s="902"/>
      <c r="F7" s="896" t="s">
        <v>270</v>
      </c>
      <c r="G7" s="897"/>
      <c r="H7" s="898"/>
      <c r="I7" s="899">
        <f>Pag8!E4</f>
        <v>0</v>
      </c>
      <c r="J7" s="899"/>
      <c r="K7" s="899"/>
    </row>
    <row r="8" spans="2:11" ht="24.75" customHeight="1" thickBot="1" thickTop="1">
      <c r="B8" s="893" t="s">
        <v>277</v>
      </c>
      <c r="C8" s="894"/>
      <c r="D8" s="894"/>
      <c r="E8" s="895"/>
      <c r="F8" s="903"/>
      <c r="G8" s="903"/>
      <c r="H8" s="307"/>
      <c r="I8" s="904"/>
      <c r="J8" s="904"/>
      <c r="K8" s="904"/>
    </row>
    <row r="9" spans="2:11" ht="20.25" customHeight="1" thickBot="1" thickTop="1">
      <c r="B9" s="835" t="s">
        <v>272</v>
      </c>
      <c r="C9" s="836"/>
      <c r="D9" s="836"/>
      <c r="E9" s="836"/>
      <c r="F9" s="836"/>
      <c r="G9" s="836"/>
      <c r="H9" s="836"/>
      <c r="I9" s="836"/>
      <c r="J9" s="836"/>
      <c r="K9" s="837"/>
    </row>
    <row r="10" spans="2:20" ht="164.25" customHeight="1" thickBot="1" thickTop="1">
      <c r="B10" s="832"/>
      <c r="C10" s="833"/>
      <c r="D10" s="833"/>
      <c r="E10" s="833"/>
      <c r="F10" s="833"/>
      <c r="G10" s="833"/>
      <c r="H10" s="833"/>
      <c r="I10" s="833"/>
      <c r="J10" s="833"/>
      <c r="K10" s="834"/>
      <c r="M10" s="831" t="s">
        <v>382</v>
      </c>
      <c r="N10" s="831"/>
      <c r="O10" s="831"/>
      <c r="P10" s="831"/>
      <c r="Q10" s="831"/>
      <c r="R10" s="831"/>
      <c r="S10" s="831"/>
      <c r="T10" s="831"/>
    </row>
    <row r="11" spans="2:11" ht="21" customHeight="1" thickBot="1" thickTop="1">
      <c r="B11" s="888" t="s">
        <v>380</v>
      </c>
      <c r="C11" s="888"/>
      <c r="D11" s="888"/>
      <c r="E11" s="888"/>
      <c r="F11" s="888"/>
      <c r="G11" s="888"/>
      <c r="H11" s="888"/>
      <c r="I11" s="888"/>
      <c r="J11" s="888"/>
      <c r="K11" s="888"/>
    </row>
    <row r="12" spans="2:11" ht="60" customHeight="1" thickBot="1" thickTop="1">
      <c r="B12" s="871" t="s">
        <v>273</v>
      </c>
      <c r="C12" s="871"/>
      <c r="D12" s="871"/>
      <c r="E12" s="871" t="s">
        <v>273</v>
      </c>
      <c r="F12" s="871"/>
      <c r="G12" s="871"/>
      <c r="H12" s="871"/>
      <c r="I12" s="871"/>
      <c r="J12" s="871"/>
      <c r="K12" s="871"/>
    </row>
    <row r="13" spans="2:11" ht="23.25" customHeight="1" thickBot="1" thickTop="1">
      <c r="B13" s="873">
        <f>'Portada Pag 1'!G23</f>
        <v>0</v>
      </c>
      <c r="C13" s="873"/>
      <c r="D13" s="873"/>
      <c r="E13" s="873">
        <f>'Portada Pag 1'!G34</f>
        <v>0</v>
      </c>
      <c r="F13" s="873"/>
      <c r="G13" s="873"/>
      <c r="H13" s="873"/>
      <c r="I13" s="873"/>
      <c r="J13" s="873"/>
      <c r="K13" s="873"/>
    </row>
    <row r="14" spans="2:11" ht="22.5" customHeight="1" thickBot="1" thickTop="1">
      <c r="B14" s="872" t="s">
        <v>274</v>
      </c>
      <c r="C14" s="872"/>
      <c r="D14" s="872"/>
      <c r="E14" s="872" t="s">
        <v>335</v>
      </c>
      <c r="F14" s="872"/>
      <c r="G14" s="872"/>
      <c r="H14" s="872"/>
      <c r="I14" s="872"/>
      <c r="J14" s="872"/>
      <c r="K14" s="872"/>
    </row>
    <row r="15" spans="2:11" ht="34.5" customHeight="1" thickBot="1" thickTop="1">
      <c r="B15" s="885" t="s">
        <v>349</v>
      </c>
      <c r="C15" s="886"/>
      <c r="D15" s="886"/>
      <c r="E15" s="886"/>
      <c r="F15" s="886"/>
      <c r="G15" s="886"/>
      <c r="H15" s="886"/>
      <c r="I15" s="886"/>
      <c r="J15" s="886"/>
      <c r="K15" s="887"/>
    </row>
    <row r="16" spans="2:11" ht="15.75" customHeight="1">
      <c r="B16" s="876"/>
      <c r="C16" s="877"/>
      <c r="D16" s="877"/>
      <c r="E16" s="877"/>
      <c r="F16" s="877"/>
      <c r="G16" s="877"/>
      <c r="H16" s="877"/>
      <c r="I16" s="877"/>
      <c r="J16" s="877"/>
      <c r="K16" s="878"/>
    </row>
    <row r="17" spans="2:11" ht="15.75" customHeight="1">
      <c r="B17" s="879"/>
      <c r="C17" s="880"/>
      <c r="D17" s="880"/>
      <c r="E17" s="880"/>
      <c r="F17" s="880"/>
      <c r="G17" s="880"/>
      <c r="H17" s="880"/>
      <c r="I17" s="880"/>
      <c r="J17" s="880"/>
      <c r="K17" s="881"/>
    </row>
    <row r="18" spans="2:11" ht="15.75" customHeight="1">
      <c r="B18" s="879"/>
      <c r="C18" s="880"/>
      <c r="D18" s="880"/>
      <c r="E18" s="880"/>
      <c r="F18" s="880"/>
      <c r="G18" s="880"/>
      <c r="H18" s="880"/>
      <c r="I18" s="880"/>
      <c r="J18" s="880"/>
      <c r="K18" s="881"/>
    </row>
    <row r="19" spans="2:11" ht="15.75" customHeight="1">
      <c r="B19" s="879"/>
      <c r="C19" s="880"/>
      <c r="D19" s="880"/>
      <c r="E19" s="880"/>
      <c r="F19" s="880"/>
      <c r="G19" s="880"/>
      <c r="H19" s="880"/>
      <c r="I19" s="880"/>
      <c r="J19" s="880"/>
      <c r="K19" s="881"/>
    </row>
    <row r="20" spans="2:11" ht="15.75" customHeight="1">
      <c r="B20" s="879"/>
      <c r="C20" s="880"/>
      <c r="D20" s="880"/>
      <c r="E20" s="880"/>
      <c r="F20" s="880"/>
      <c r="G20" s="880"/>
      <c r="H20" s="880"/>
      <c r="I20" s="880"/>
      <c r="J20" s="880"/>
      <c r="K20" s="881"/>
    </row>
    <row r="21" spans="2:11" ht="21.75" customHeight="1" thickBot="1">
      <c r="B21" s="879"/>
      <c r="C21" s="880"/>
      <c r="D21" s="880"/>
      <c r="E21" s="880"/>
      <c r="F21" s="880"/>
      <c r="G21" s="880"/>
      <c r="H21" s="880"/>
      <c r="I21" s="880"/>
      <c r="J21" s="880"/>
      <c r="K21" s="881"/>
    </row>
    <row r="22" spans="2:11" ht="33" customHeight="1" thickBot="1" thickTop="1">
      <c r="B22" s="882" t="s">
        <v>336</v>
      </c>
      <c r="C22" s="882"/>
      <c r="D22" s="882"/>
      <c r="E22" s="883" t="s">
        <v>340</v>
      </c>
      <c r="F22" s="883"/>
      <c r="G22" s="883"/>
      <c r="H22" s="883"/>
      <c r="I22" s="884"/>
      <c r="J22" s="884"/>
      <c r="K22" s="884"/>
    </row>
    <row r="23" spans="2:11" ht="59.25" customHeight="1" thickBot="1" thickTop="1">
      <c r="B23" s="871" t="s">
        <v>273</v>
      </c>
      <c r="C23" s="871"/>
      <c r="D23" s="871"/>
      <c r="E23" s="871" t="s">
        <v>273</v>
      </c>
      <c r="F23" s="871"/>
      <c r="G23" s="871"/>
      <c r="H23" s="871"/>
      <c r="I23" s="871"/>
      <c r="J23" s="871"/>
      <c r="K23" s="871"/>
    </row>
    <row r="24" spans="2:11" ht="21" customHeight="1" thickBot="1" thickTop="1">
      <c r="B24" s="873">
        <f>B13</f>
        <v>0</v>
      </c>
      <c r="C24" s="873"/>
      <c r="D24" s="873"/>
      <c r="E24" s="873"/>
      <c r="F24" s="873"/>
      <c r="G24" s="873"/>
      <c r="H24" s="873"/>
      <c r="I24" s="873"/>
      <c r="J24" s="873"/>
      <c r="K24" s="873"/>
    </row>
    <row r="25" spans="2:11" ht="21" customHeight="1" thickBot="1" thickTop="1">
      <c r="B25" s="872" t="s">
        <v>338</v>
      </c>
      <c r="C25" s="872"/>
      <c r="D25" s="872"/>
      <c r="E25" s="872" t="s">
        <v>337</v>
      </c>
      <c r="F25" s="872"/>
      <c r="G25" s="872"/>
      <c r="H25" s="872"/>
      <c r="I25" s="872"/>
      <c r="J25" s="872"/>
      <c r="K25" s="872"/>
    </row>
    <row r="26" spans="2:11" ht="14.25" thickBot="1" thickTop="1">
      <c r="B26" s="875" t="s">
        <v>324</v>
      </c>
      <c r="C26" s="875"/>
      <c r="D26" s="875"/>
      <c r="E26" s="875"/>
      <c r="F26" s="875"/>
      <c r="G26" s="875"/>
      <c r="H26" s="875"/>
      <c r="I26" s="875"/>
      <c r="J26" s="875"/>
      <c r="K26" s="875"/>
    </row>
    <row r="27" spans="2:11" ht="21" customHeight="1" thickBot="1" thickTop="1">
      <c r="B27" s="875"/>
      <c r="C27" s="875"/>
      <c r="D27" s="875"/>
      <c r="E27" s="875"/>
      <c r="F27" s="875"/>
      <c r="G27" s="875"/>
      <c r="H27" s="875"/>
      <c r="I27" s="875"/>
      <c r="J27" s="875"/>
      <c r="K27" s="875"/>
    </row>
    <row r="28" spans="2:11" ht="49.5" customHeight="1" thickBot="1" thickTop="1">
      <c r="B28" s="871" t="s">
        <v>273</v>
      </c>
      <c r="C28" s="871"/>
      <c r="D28" s="871"/>
      <c r="E28" s="873" t="s">
        <v>341</v>
      </c>
      <c r="F28" s="873"/>
      <c r="G28" s="873"/>
      <c r="H28" s="873"/>
      <c r="I28" s="874"/>
      <c r="J28" s="874"/>
      <c r="K28" s="874"/>
    </row>
    <row r="29" spans="2:11" ht="19.5" customHeight="1" thickBot="1" thickTop="1">
      <c r="B29" s="868" t="s">
        <v>339</v>
      </c>
      <c r="C29" s="869"/>
      <c r="D29" s="870"/>
      <c r="E29" s="889"/>
      <c r="F29" s="890"/>
      <c r="G29" s="890"/>
      <c r="H29" s="309"/>
      <c r="I29" s="309"/>
      <c r="J29" s="309"/>
      <c r="K29" s="310"/>
    </row>
    <row r="30" spans="2:11" ht="31.5" customHeight="1" thickBot="1">
      <c r="B30" s="852" t="s">
        <v>275</v>
      </c>
      <c r="C30" s="853"/>
      <c r="D30" s="854"/>
      <c r="E30" s="135"/>
      <c r="F30" s="865" t="s">
        <v>342</v>
      </c>
      <c r="G30" s="866"/>
      <c r="H30" s="238"/>
      <c r="I30" s="865" t="s">
        <v>344</v>
      </c>
      <c r="J30" s="865"/>
      <c r="K30" s="867"/>
    </row>
    <row r="31" spans="2:11" ht="22.5" customHeight="1" thickBot="1">
      <c r="B31" s="840" t="s">
        <v>343</v>
      </c>
      <c r="C31" s="841"/>
      <c r="D31" s="842"/>
      <c r="E31" s="849" t="s">
        <v>346</v>
      </c>
      <c r="F31" s="850"/>
      <c r="G31" s="850"/>
      <c r="H31" s="850"/>
      <c r="I31" s="850"/>
      <c r="J31" s="850"/>
      <c r="K31" s="851"/>
    </row>
    <row r="32" spans="2:11" ht="15.75" customHeight="1">
      <c r="B32" s="843"/>
      <c r="C32" s="844"/>
      <c r="D32" s="845"/>
      <c r="E32" s="859"/>
      <c r="F32" s="855" t="s">
        <v>345</v>
      </c>
      <c r="G32" s="856"/>
      <c r="H32" s="859"/>
      <c r="I32" s="855" t="s">
        <v>381</v>
      </c>
      <c r="J32" s="861"/>
      <c r="K32" s="862"/>
    </row>
    <row r="33" spans="2:11" ht="24.75" customHeight="1" thickBot="1">
      <c r="B33" s="846"/>
      <c r="C33" s="847"/>
      <c r="D33" s="848"/>
      <c r="E33" s="860"/>
      <c r="F33" s="857"/>
      <c r="G33" s="858"/>
      <c r="H33" s="860"/>
      <c r="I33" s="857"/>
      <c r="J33" s="863"/>
      <c r="K33" s="864"/>
    </row>
    <row r="34" ht="13.5" thickTop="1"/>
  </sheetData>
  <sheetProtection/>
  <mergeCells count="51">
    <mergeCell ref="B31:D33"/>
    <mergeCell ref="E31:K31"/>
    <mergeCell ref="E32:E33"/>
    <mergeCell ref="F32:G33"/>
    <mergeCell ref="I32:K33"/>
    <mergeCell ref="H32:H33"/>
    <mergeCell ref="I22:K22"/>
    <mergeCell ref="B23:D23"/>
    <mergeCell ref="B30:D30"/>
    <mergeCell ref="F30:G30"/>
    <mergeCell ref="B26:K27"/>
    <mergeCell ref="B28:D28"/>
    <mergeCell ref="E28:H28"/>
    <mergeCell ref="I28:K28"/>
    <mergeCell ref="I30:K30"/>
    <mergeCell ref="B11:K11"/>
    <mergeCell ref="B12:D12"/>
    <mergeCell ref="B25:D25"/>
    <mergeCell ref="E25:K25"/>
    <mergeCell ref="B29:D29"/>
    <mergeCell ref="E29:G29"/>
    <mergeCell ref="B14:D14"/>
    <mergeCell ref="E14:K14"/>
    <mergeCell ref="B22:D22"/>
    <mergeCell ref="E22:H22"/>
    <mergeCell ref="B8:E8"/>
    <mergeCell ref="F8:G8"/>
    <mergeCell ref="E23:K23"/>
    <mergeCell ref="B24:D24"/>
    <mergeCell ref="E24:K24"/>
    <mergeCell ref="B15:K15"/>
    <mergeCell ref="B16:K21"/>
    <mergeCell ref="I8:K8"/>
    <mergeCell ref="B9:K9"/>
    <mergeCell ref="B10:K10"/>
    <mergeCell ref="C5:K5"/>
    <mergeCell ref="C6:E6"/>
    <mergeCell ref="F6:H6"/>
    <mergeCell ref="C7:E7"/>
    <mergeCell ref="F7:H7"/>
    <mergeCell ref="I7:K7"/>
    <mergeCell ref="E12:K12"/>
    <mergeCell ref="B13:D13"/>
    <mergeCell ref="E13:K13"/>
    <mergeCell ref="C1:H2"/>
    <mergeCell ref="I1:M1"/>
    <mergeCell ref="I2:M2"/>
    <mergeCell ref="C3:H3"/>
    <mergeCell ref="I3:M3"/>
    <mergeCell ref="M10:T10"/>
    <mergeCell ref="B4:K4"/>
  </mergeCells>
  <printOptions/>
  <pageMargins left="0.7086614173228347" right="0.8661417322834646" top="0.5118110236220472" bottom="0.4724409448818898" header="0" footer="0"/>
  <pageSetup horizontalDpi="300" verticalDpi="300" orientation="portrait" scale="80" r:id="rId3"/>
  <headerFooter alignWithMargins="0">
    <oddHeader>&amp;L&amp;G</oddHeader>
  </headerFooter>
  <drawing r:id="rId2"/>
  <legacyDrawing r:id="rId1"/>
</worksheet>
</file>

<file path=xl/worksheets/sheet7.xml><?xml version="1.0" encoding="utf-8"?>
<worksheet xmlns="http://schemas.openxmlformats.org/spreadsheetml/2006/main" xmlns:r="http://schemas.openxmlformats.org/officeDocument/2006/relationships">
  <dimension ref="B1:T33"/>
  <sheetViews>
    <sheetView zoomScalePageLayoutView="0" workbookViewId="0" topLeftCell="A1">
      <selection activeCell="I3" sqref="I3:M3"/>
    </sheetView>
  </sheetViews>
  <sheetFormatPr defaultColWidth="11.421875" defaultRowHeight="12.75"/>
  <cols>
    <col min="1" max="1" width="2.8515625" style="0" customWidth="1"/>
    <col min="2" max="2" width="17.28125" style="0" customWidth="1"/>
    <col min="3" max="3" width="11.421875" style="0" customWidth="1"/>
    <col min="4" max="4" width="24.28125" style="0" customWidth="1"/>
    <col min="5" max="5" width="8.421875" style="0" customWidth="1"/>
    <col min="6" max="6" width="7.140625" style="0" customWidth="1"/>
    <col min="7" max="7" width="6.8515625" style="0" customWidth="1"/>
    <col min="8" max="8" width="15.57421875" style="0" customWidth="1"/>
    <col min="9" max="9" width="6.7109375" style="0" customWidth="1"/>
    <col min="10" max="10" width="4.57421875" style="0" customWidth="1"/>
    <col min="11" max="11" width="6.7109375" style="0" customWidth="1"/>
  </cols>
  <sheetData>
    <row r="1" spans="3:15" ht="13.5" customHeight="1" thickBot="1">
      <c r="C1" s="586" t="s">
        <v>430</v>
      </c>
      <c r="D1" s="587"/>
      <c r="E1" s="587"/>
      <c r="F1" s="587"/>
      <c r="G1" s="587"/>
      <c r="H1" s="749"/>
      <c r="I1" s="591" t="s">
        <v>432</v>
      </c>
      <c r="J1" s="592"/>
      <c r="K1" s="592"/>
      <c r="L1" s="592"/>
      <c r="M1" s="593"/>
      <c r="N1" s="585"/>
      <c r="O1" s="585"/>
    </row>
    <row r="2" spans="3:15" ht="13.5" customHeight="1" thickBot="1">
      <c r="C2" s="750"/>
      <c r="D2" s="751"/>
      <c r="E2" s="751"/>
      <c r="F2" s="751"/>
      <c r="G2" s="751"/>
      <c r="H2" s="752"/>
      <c r="I2" s="591" t="s">
        <v>435</v>
      </c>
      <c r="J2" s="592"/>
      <c r="K2" s="592"/>
      <c r="L2" s="592"/>
      <c r="M2" s="593"/>
      <c r="N2" s="585"/>
      <c r="O2" s="585"/>
    </row>
    <row r="3" spans="3:15" ht="13.5" customHeight="1" thickBot="1">
      <c r="C3" s="828" t="s">
        <v>434</v>
      </c>
      <c r="D3" s="829"/>
      <c r="E3" s="829"/>
      <c r="F3" s="829"/>
      <c r="G3" s="829"/>
      <c r="H3" s="829"/>
      <c r="I3" s="602"/>
      <c r="J3" s="830"/>
      <c r="K3" s="830"/>
      <c r="L3" s="830"/>
      <c r="M3" s="603"/>
      <c r="N3" s="585"/>
      <c r="O3" s="585"/>
    </row>
    <row r="4" spans="2:11" ht="13.5" customHeight="1" thickBot="1" thickTop="1">
      <c r="B4" s="905" t="s">
        <v>347</v>
      </c>
      <c r="C4" s="906"/>
      <c r="D4" s="906"/>
      <c r="E4" s="906"/>
      <c r="F4" s="906"/>
      <c r="G4" s="906"/>
      <c r="H4" s="906"/>
      <c r="I4" s="906"/>
      <c r="J4" s="906"/>
      <c r="K4" s="907"/>
    </row>
    <row r="5" spans="2:11" ht="13.5" customHeight="1" thickBot="1" thickTop="1">
      <c r="B5" s="308" t="s">
        <v>269</v>
      </c>
      <c r="C5" s="908">
        <f>'Portada Pag 1'!A11</f>
        <v>0</v>
      </c>
      <c r="D5" s="909"/>
      <c r="E5" s="909"/>
      <c r="F5" s="909"/>
      <c r="G5" s="909"/>
      <c r="H5" s="909"/>
      <c r="I5" s="909"/>
      <c r="J5" s="909"/>
      <c r="K5" s="910"/>
    </row>
    <row r="6" spans="2:11" ht="13.5" customHeight="1" thickBot="1" thickTop="1">
      <c r="B6" s="305" t="s">
        <v>276</v>
      </c>
      <c r="C6" s="911">
        <f>'Portada Pag 1'!G34</f>
        <v>0</v>
      </c>
      <c r="D6" s="912"/>
      <c r="E6" s="913"/>
      <c r="F6" s="914" t="s">
        <v>348</v>
      </c>
      <c r="G6" s="915"/>
      <c r="H6" s="916"/>
      <c r="I6" s="306">
        <v>1</v>
      </c>
      <c r="J6" s="306" t="s">
        <v>271</v>
      </c>
      <c r="K6" s="306"/>
    </row>
    <row r="7" spans="2:11" ht="30" customHeight="1" thickBot="1" thickTop="1">
      <c r="B7" s="305" t="s">
        <v>379</v>
      </c>
      <c r="C7" s="900">
        <f>Pag5!G4</f>
        <v>0</v>
      </c>
      <c r="D7" s="901"/>
      <c r="E7" s="902"/>
      <c r="F7" s="896" t="s">
        <v>270</v>
      </c>
      <c r="G7" s="897"/>
      <c r="H7" s="898"/>
      <c r="I7" s="899">
        <f>Pag8!E4</f>
        <v>0</v>
      </c>
      <c r="J7" s="899"/>
      <c r="K7" s="899"/>
    </row>
    <row r="8" spans="2:11" ht="24.75" customHeight="1" thickBot="1" thickTop="1">
      <c r="B8" s="893" t="s">
        <v>277</v>
      </c>
      <c r="C8" s="894"/>
      <c r="D8" s="894"/>
      <c r="E8" s="895"/>
      <c r="F8" s="903"/>
      <c r="G8" s="903"/>
      <c r="H8" s="307"/>
      <c r="I8" s="904"/>
      <c r="J8" s="904"/>
      <c r="K8" s="904"/>
    </row>
    <row r="9" spans="2:11" ht="20.25" customHeight="1" thickBot="1" thickTop="1">
      <c r="B9" s="835" t="s">
        <v>272</v>
      </c>
      <c r="C9" s="836"/>
      <c r="D9" s="836"/>
      <c r="E9" s="836"/>
      <c r="F9" s="836"/>
      <c r="G9" s="836"/>
      <c r="H9" s="836"/>
      <c r="I9" s="836"/>
      <c r="J9" s="836"/>
      <c r="K9" s="837"/>
    </row>
    <row r="10" spans="2:20" ht="164.25" customHeight="1" thickBot="1" thickTop="1">
      <c r="B10" s="832"/>
      <c r="C10" s="833"/>
      <c r="D10" s="833"/>
      <c r="E10" s="833"/>
      <c r="F10" s="833"/>
      <c r="G10" s="833"/>
      <c r="H10" s="833"/>
      <c r="I10" s="833"/>
      <c r="J10" s="833"/>
      <c r="K10" s="834"/>
      <c r="M10" s="831" t="s">
        <v>241</v>
      </c>
      <c r="N10" s="831"/>
      <c r="O10" s="831"/>
      <c r="P10" s="831"/>
      <c r="Q10" s="831"/>
      <c r="R10" s="831"/>
      <c r="S10" s="831"/>
      <c r="T10" s="831"/>
    </row>
    <row r="11" spans="2:11" ht="21" customHeight="1" thickBot="1" thickTop="1">
      <c r="B11" s="888" t="s">
        <v>380</v>
      </c>
      <c r="C11" s="888"/>
      <c r="D11" s="888"/>
      <c r="E11" s="888"/>
      <c r="F11" s="888"/>
      <c r="G11" s="888"/>
      <c r="H11" s="888"/>
      <c r="I11" s="888"/>
      <c r="J11" s="888"/>
      <c r="K11" s="888"/>
    </row>
    <row r="12" spans="2:11" ht="60" customHeight="1" thickBot="1" thickTop="1">
      <c r="B12" s="871" t="s">
        <v>273</v>
      </c>
      <c r="C12" s="871"/>
      <c r="D12" s="871"/>
      <c r="E12" s="871" t="s">
        <v>273</v>
      </c>
      <c r="F12" s="871"/>
      <c r="G12" s="871"/>
      <c r="H12" s="871"/>
      <c r="I12" s="871"/>
      <c r="J12" s="871"/>
      <c r="K12" s="871"/>
    </row>
    <row r="13" spans="2:11" ht="23.25" customHeight="1" thickBot="1" thickTop="1">
      <c r="B13" s="873">
        <f>'Portada Pag 1'!G23</f>
        <v>0</v>
      </c>
      <c r="C13" s="873"/>
      <c r="D13" s="873"/>
      <c r="E13" s="873">
        <f>'Portada Pag 1'!G34</f>
        <v>0</v>
      </c>
      <c r="F13" s="873"/>
      <c r="G13" s="873"/>
      <c r="H13" s="873"/>
      <c r="I13" s="873"/>
      <c r="J13" s="873"/>
      <c r="K13" s="873"/>
    </row>
    <row r="14" spans="2:11" ht="22.5" customHeight="1" thickBot="1" thickTop="1">
      <c r="B14" s="872" t="s">
        <v>274</v>
      </c>
      <c r="C14" s="872"/>
      <c r="D14" s="872"/>
      <c r="E14" s="872" t="s">
        <v>335</v>
      </c>
      <c r="F14" s="872"/>
      <c r="G14" s="872"/>
      <c r="H14" s="872"/>
      <c r="I14" s="872"/>
      <c r="J14" s="872"/>
      <c r="K14" s="872"/>
    </row>
    <row r="15" spans="2:11" ht="34.5" customHeight="1" thickBot="1" thickTop="1">
      <c r="B15" s="885" t="s">
        <v>349</v>
      </c>
      <c r="C15" s="886"/>
      <c r="D15" s="886"/>
      <c r="E15" s="886"/>
      <c r="F15" s="886"/>
      <c r="G15" s="886"/>
      <c r="H15" s="886"/>
      <c r="I15" s="886"/>
      <c r="J15" s="886"/>
      <c r="K15" s="887"/>
    </row>
    <row r="16" spans="2:11" ht="15.75" customHeight="1">
      <c r="B16" s="876"/>
      <c r="C16" s="877"/>
      <c r="D16" s="877"/>
      <c r="E16" s="877"/>
      <c r="F16" s="877"/>
      <c r="G16" s="877"/>
      <c r="H16" s="877"/>
      <c r="I16" s="877"/>
      <c r="J16" s="877"/>
      <c r="K16" s="878"/>
    </row>
    <row r="17" spans="2:11" ht="15.75" customHeight="1">
      <c r="B17" s="879"/>
      <c r="C17" s="880"/>
      <c r="D17" s="880"/>
      <c r="E17" s="880"/>
      <c r="F17" s="880"/>
      <c r="G17" s="880"/>
      <c r="H17" s="880"/>
      <c r="I17" s="880"/>
      <c r="J17" s="880"/>
      <c r="K17" s="881"/>
    </row>
    <row r="18" spans="2:11" ht="15.75" customHeight="1">
      <c r="B18" s="879"/>
      <c r="C18" s="880"/>
      <c r="D18" s="880"/>
      <c r="E18" s="880"/>
      <c r="F18" s="880"/>
      <c r="G18" s="880"/>
      <c r="H18" s="880"/>
      <c r="I18" s="880"/>
      <c r="J18" s="880"/>
      <c r="K18" s="881"/>
    </row>
    <row r="19" spans="2:11" ht="15.75" customHeight="1">
      <c r="B19" s="879"/>
      <c r="C19" s="880"/>
      <c r="D19" s="880"/>
      <c r="E19" s="880"/>
      <c r="F19" s="880"/>
      <c r="G19" s="880"/>
      <c r="H19" s="880"/>
      <c r="I19" s="880"/>
      <c r="J19" s="880"/>
      <c r="K19" s="881"/>
    </row>
    <row r="20" spans="2:11" ht="15.75" customHeight="1">
      <c r="B20" s="879"/>
      <c r="C20" s="880"/>
      <c r="D20" s="880"/>
      <c r="E20" s="880"/>
      <c r="F20" s="880"/>
      <c r="G20" s="880"/>
      <c r="H20" s="880"/>
      <c r="I20" s="880"/>
      <c r="J20" s="880"/>
      <c r="K20" s="881"/>
    </row>
    <row r="21" spans="2:11" ht="21.75" customHeight="1" thickBot="1">
      <c r="B21" s="879"/>
      <c r="C21" s="880"/>
      <c r="D21" s="880"/>
      <c r="E21" s="880"/>
      <c r="F21" s="880"/>
      <c r="G21" s="880"/>
      <c r="H21" s="880"/>
      <c r="I21" s="880"/>
      <c r="J21" s="880"/>
      <c r="K21" s="881"/>
    </row>
    <row r="22" spans="2:11" ht="33" customHeight="1" thickBot="1" thickTop="1">
      <c r="B22" s="882" t="s">
        <v>336</v>
      </c>
      <c r="C22" s="882"/>
      <c r="D22" s="882"/>
      <c r="E22" s="883" t="s">
        <v>340</v>
      </c>
      <c r="F22" s="883"/>
      <c r="G22" s="883"/>
      <c r="H22" s="883"/>
      <c r="I22" s="884"/>
      <c r="J22" s="884"/>
      <c r="K22" s="884"/>
    </row>
    <row r="23" spans="2:11" ht="59.25" customHeight="1" thickBot="1" thickTop="1">
      <c r="B23" s="871" t="s">
        <v>273</v>
      </c>
      <c r="C23" s="871"/>
      <c r="D23" s="871"/>
      <c r="E23" s="871" t="s">
        <v>273</v>
      </c>
      <c r="F23" s="871"/>
      <c r="G23" s="871"/>
      <c r="H23" s="871"/>
      <c r="I23" s="871"/>
      <c r="J23" s="871"/>
      <c r="K23" s="871"/>
    </row>
    <row r="24" spans="2:11" ht="21" customHeight="1" thickBot="1" thickTop="1">
      <c r="B24" s="873">
        <f>B13</f>
        <v>0</v>
      </c>
      <c r="C24" s="873"/>
      <c r="D24" s="873"/>
      <c r="E24" s="873"/>
      <c r="F24" s="873"/>
      <c r="G24" s="873"/>
      <c r="H24" s="873"/>
      <c r="I24" s="873"/>
      <c r="J24" s="873"/>
      <c r="K24" s="873"/>
    </row>
    <row r="25" spans="2:11" ht="21" customHeight="1" thickBot="1" thickTop="1">
      <c r="B25" s="872" t="s">
        <v>338</v>
      </c>
      <c r="C25" s="872"/>
      <c r="D25" s="872"/>
      <c r="E25" s="872" t="s">
        <v>337</v>
      </c>
      <c r="F25" s="872"/>
      <c r="G25" s="872"/>
      <c r="H25" s="872"/>
      <c r="I25" s="872"/>
      <c r="J25" s="872"/>
      <c r="K25" s="872"/>
    </row>
    <row r="26" spans="2:11" ht="14.25" thickBot="1" thickTop="1">
      <c r="B26" s="875" t="s">
        <v>324</v>
      </c>
      <c r="C26" s="875"/>
      <c r="D26" s="875"/>
      <c r="E26" s="875"/>
      <c r="F26" s="875"/>
      <c r="G26" s="875"/>
      <c r="H26" s="875"/>
      <c r="I26" s="875"/>
      <c r="J26" s="875"/>
      <c r="K26" s="875"/>
    </row>
    <row r="27" spans="2:11" ht="21" customHeight="1" thickBot="1" thickTop="1">
      <c r="B27" s="875"/>
      <c r="C27" s="875"/>
      <c r="D27" s="875"/>
      <c r="E27" s="875"/>
      <c r="F27" s="875"/>
      <c r="G27" s="875"/>
      <c r="H27" s="875"/>
      <c r="I27" s="875"/>
      <c r="J27" s="875"/>
      <c r="K27" s="875"/>
    </row>
    <row r="28" spans="2:11" ht="49.5" customHeight="1" thickBot="1" thickTop="1">
      <c r="B28" s="871" t="s">
        <v>273</v>
      </c>
      <c r="C28" s="871"/>
      <c r="D28" s="871"/>
      <c r="E28" s="873" t="s">
        <v>341</v>
      </c>
      <c r="F28" s="873"/>
      <c r="G28" s="873"/>
      <c r="H28" s="873"/>
      <c r="I28" s="874"/>
      <c r="J28" s="874"/>
      <c r="K28" s="874"/>
    </row>
    <row r="29" spans="2:11" ht="19.5" customHeight="1" thickBot="1" thickTop="1">
      <c r="B29" s="868" t="s">
        <v>339</v>
      </c>
      <c r="C29" s="869"/>
      <c r="D29" s="870"/>
      <c r="E29" s="889"/>
      <c r="F29" s="890"/>
      <c r="G29" s="890"/>
      <c r="H29" s="309"/>
      <c r="I29" s="309"/>
      <c r="J29" s="309"/>
      <c r="K29" s="310"/>
    </row>
    <row r="30" spans="2:11" ht="31.5" customHeight="1" thickBot="1">
      <c r="B30" s="852" t="s">
        <v>275</v>
      </c>
      <c r="C30" s="853"/>
      <c r="D30" s="854"/>
      <c r="E30" s="135"/>
      <c r="F30" s="865" t="s">
        <v>342</v>
      </c>
      <c r="G30" s="866"/>
      <c r="H30" s="238"/>
      <c r="I30" s="865" t="s">
        <v>344</v>
      </c>
      <c r="J30" s="865"/>
      <c r="K30" s="867"/>
    </row>
    <row r="31" spans="2:11" ht="22.5" customHeight="1" thickBot="1">
      <c r="B31" s="840" t="s">
        <v>343</v>
      </c>
      <c r="C31" s="841"/>
      <c r="D31" s="842"/>
      <c r="E31" s="849" t="s">
        <v>346</v>
      </c>
      <c r="F31" s="850"/>
      <c r="G31" s="850"/>
      <c r="H31" s="850"/>
      <c r="I31" s="850"/>
      <c r="J31" s="850"/>
      <c r="K31" s="851"/>
    </row>
    <row r="32" spans="2:11" ht="15.75" customHeight="1">
      <c r="B32" s="843"/>
      <c r="C32" s="844"/>
      <c r="D32" s="845"/>
      <c r="E32" s="859"/>
      <c r="F32" s="855" t="s">
        <v>345</v>
      </c>
      <c r="G32" s="856"/>
      <c r="H32" s="859"/>
      <c r="I32" s="855" t="s">
        <v>381</v>
      </c>
      <c r="J32" s="861"/>
      <c r="K32" s="862"/>
    </row>
    <row r="33" spans="2:11" ht="24.75" customHeight="1" thickBot="1">
      <c r="B33" s="846"/>
      <c r="C33" s="847"/>
      <c r="D33" s="848"/>
      <c r="E33" s="860"/>
      <c r="F33" s="857"/>
      <c r="G33" s="858"/>
      <c r="H33" s="860"/>
      <c r="I33" s="857"/>
      <c r="J33" s="863"/>
      <c r="K33" s="864"/>
    </row>
    <row r="34" ht="13.5" thickTop="1"/>
  </sheetData>
  <sheetProtection/>
  <mergeCells count="51">
    <mergeCell ref="B31:D33"/>
    <mergeCell ref="E31:K31"/>
    <mergeCell ref="E32:E33"/>
    <mergeCell ref="F32:G33"/>
    <mergeCell ref="I32:K33"/>
    <mergeCell ref="H32:H33"/>
    <mergeCell ref="B30:D30"/>
    <mergeCell ref="F30:G30"/>
    <mergeCell ref="B26:K27"/>
    <mergeCell ref="B28:D28"/>
    <mergeCell ref="E28:H28"/>
    <mergeCell ref="I28:K28"/>
    <mergeCell ref="I30:K30"/>
    <mergeCell ref="B25:D25"/>
    <mergeCell ref="E25:K25"/>
    <mergeCell ref="B29:D29"/>
    <mergeCell ref="E29:G29"/>
    <mergeCell ref="B14:D14"/>
    <mergeCell ref="E14:K14"/>
    <mergeCell ref="B22:D22"/>
    <mergeCell ref="E22:H22"/>
    <mergeCell ref="I22:K22"/>
    <mergeCell ref="B23:D23"/>
    <mergeCell ref="E23:K23"/>
    <mergeCell ref="B24:D24"/>
    <mergeCell ref="E24:K24"/>
    <mergeCell ref="B15:K15"/>
    <mergeCell ref="B16:K21"/>
    <mergeCell ref="I8:K8"/>
    <mergeCell ref="B9:K9"/>
    <mergeCell ref="B10:K10"/>
    <mergeCell ref="B11:K11"/>
    <mergeCell ref="B12:D12"/>
    <mergeCell ref="B13:D13"/>
    <mergeCell ref="E13:K13"/>
    <mergeCell ref="M10:T10"/>
    <mergeCell ref="B4:K4"/>
    <mergeCell ref="C5:K5"/>
    <mergeCell ref="C6:E6"/>
    <mergeCell ref="F6:H6"/>
    <mergeCell ref="C7:E7"/>
    <mergeCell ref="F7:H7"/>
    <mergeCell ref="I7:K7"/>
    <mergeCell ref="C1:H2"/>
    <mergeCell ref="I1:M1"/>
    <mergeCell ref="I2:M2"/>
    <mergeCell ref="C3:H3"/>
    <mergeCell ref="I3:M3"/>
    <mergeCell ref="E12:K12"/>
    <mergeCell ref="B8:E8"/>
    <mergeCell ref="F8:G8"/>
  </mergeCells>
  <printOptions/>
  <pageMargins left="0.7086614173228347" right="0.8661417322834646" top="0.5118110236220472" bottom="0.4724409448818898" header="0" footer="0"/>
  <pageSetup horizontalDpi="300" verticalDpi="300" orientation="portrait" scale="80" r:id="rId3"/>
  <headerFooter alignWithMargins="0">
    <oddHeader>&amp;L&amp;G</oddHeader>
  </headerFooter>
  <drawing r:id="rId2"/>
  <legacyDrawing r:id="rId1"/>
</worksheet>
</file>

<file path=xl/worksheets/sheet8.xml><?xml version="1.0" encoding="utf-8"?>
<worksheet xmlns="http://schemas.openxmlformats.org/spreadsheetml/2006/main" xmlns:r="http://schemas.openxmlformats.org/officeDocument/2006/relationships">
  <dimension ref="A1:N254"/>
  <sheetViews>
    <sheetView zoomScalePageLayoutView="0" workbookViewId="0" topLeftCell="A1">
      <selection activeCell="E9" sqref="E9"/>
    </sheetView>
  </sheetViews>
  <sheetFormatPr defaultColWidth="11.421875" defaultRowHeight="12" customHeight="1"/>
  <cols>
    <col min="1" max="1" width="1.7109375" style="64" customWidth="1"/>
    <col min="2" max="2" width="9.7109375" style="17" customWidth="1"/>
    <col min="3" max="3" width="66.8515625" style="17" customWidth="1"/>
    <col min="4" max="4" width="11.28125" style="250" customWidth="1"/>
    <col min="5" max="5" width="11.8515625" style="17" customWidth="1"/>
    <col min="6" max="6" width="10.28125" style="17" customWidth="1"/>
    <col min="7" max="7" width="2.421875" style="17" customWidth="1"/>
    <col min="8" max="8" width="3.7109375" style="17" customWidth="1"/>
    <col min="9" max="9" width="3.7109375" style="66" customWidth="1"/>
    <col min="10" max="10" width="3.140625" style="17" customWidth="1"/>
    <col min="11" max="11" width="14.28125" style="17" customWidth="1"/>
    <col min="12" max="12" width="11.421875" style="17" customWidth="1"/>
    <col min="13" max="13" width="110.421875" style="17" customWidth="1"/>
    <col min="14" max="16384" width="11.421875" style="17" customWidth="1"/>
  </cols>
  <sheetData>
    <row r="1" spans="1:10" s="30" customFormat="1" ht="20.25" customHeight="1" thickBot="1" thickTop="1">
      <c r="A1" s="31"/>
      <c r="B1" s="239" t="s">
        <v>187</v>
      </c>
      <c r="C1" s="240"/>
      <c r="D1" s="246"/>
      <c r="E1" s="240"/>
      <c r="F1" s="241"/>
      <c r="G1" s="917" t="s">
        <v>354</v>
      </c>
      <c r="H1" s="918"/>
      <c r="I1" s="918"/>
      <c r="J1" s="919"/>
    </row>
    <row r="2" spans="1:10" ht="18.75" customHeight="1" thickBot="1">
      <c r="A2" s="14"/>
      <c r="B2" s="242"/>
      <c r="C2" s="19"/>
      <c r="D2" s="247"/>
      <c r="E2" s="15"/>
      <c r="F2" s="15"/>
      <c r="G2" s="36"/>
      <c r="H2" s="651">
        <v>5</v>
      </c>
      <c r="I2" s="652"/>
      <c r="J2" s="168"/>
    </row>
    <row r="3" spans="1:10" ht="22.5" customHeight="1" thickBot="1">
      <c r="A3" s="14"/>
      <c r="B3" s="667" t="s">
        <v>355</v>
      </c>
      <c r="C3" s="636"/>
      <c r="D3" s="684"/>
      <c r="E3" s="599" t="s">
        <v>353</v>
      </c>
      <c r="F3" s="601"/>
      <c r="G3" s="658" t="s">
        <v>266</v>
      </c>
      <c r="H3" s="659"/>
      <c r="I3" s="659"/>
      <c r="J3" s="660"/>
    </row>
    <row r="4" spans="1:10" ht="21.75" customHeight="1" thickBot="1">
      <c r="A4" s="14"/>
      <c r="B4" s="670">
        <f>'Portada Pag 1'!A11</f>
        <v>0</v>
      </c>
      <c r="C4" s="671"/>
      <c r="D4" s="672"/>
      <c r="E4" s="632">
        <f>'Portada Pag 1'!R11</f>
        <v>0</v>
      </c>
      <c r="F4" s="634"/>
      <c r="G4" s="629">
        <f>'Portada Pag 1'!V11</f>
        <v>0</v>
      </c>
      <c r="H4" s="630"/>
      <c r="I4" s="630"/>
      <c r="J4" s="631"/>
    </row>
    <row r="5" spans="1:11" ht="19.5" customHeight="1" thickBot="1" thickTop="1">
      <c r="A5" s="14"/>
      <c r="B5" s="435" t="s">
        <v>308</v>
      </c>
      <c r="C5" s="290" t="s">
        <v>309</v>
      </c>
      <c r="D5" s="291" t="s">
        <v>317</v>
      </c>
      <c r="E5" s="291" t="s">
        <v>319</v>
      </c>
      <c r="F5" s="291" t="s">
        <v>318</v>
      </c>
      <c r="G5" s="928"/>
      <c r="H5" s="929"/>
      <c r="I5" s="929"/>
      <c r="J5" s="930"/>
      <c r="K5" s="293"/>
    </row>
    <row r="6" spans="1:10" ht="24.75" customHeight="1" thickBot="1" thickTop="1">
      <c r="A6" s="14"/>
      <c r="B6" s="438">
        <v>4.1</v>
      </c>
      <c r="C6" s="425" t="s">
        <v>310</v>
      </c>
      <c r="D6" s="288"/>
      <c r="E6" s="111"/>
      <c r="F6" s="112"/>
      <c r="G6" s="920">
        <f>G7+Pag6!G13+Pag6!G20+Pag7!G6</f>
        <v>0.45000000000000007</v>
      </c>
      <c r="H6" s="921"/>
      <c r="I6" s="921"/>
      <c r="J6" s="922"/>
    </row>
    <row r="7" spans="1:14" ht="22.5" customHeight="1" thickBot="1" thickTop="1">
      <c r="A7" s="14"/>
      <c r="B7" s="436" t="s">
        <v>311</v>
      </c>
      <c r="C7" s="426" t="s">
        <v>390</v>
      </c>
      <c r="D7" s="336"/>
      <c r="E7" s="505">
        <f>E8+E10+E11+E12+E13+E14+E15+E16+E17+E18+E19+E20+E21+E22+Pag6!E7+Pag6!E8+Pag6!E9+Pag6!E10+Pag6!E11+Pag6!E12</f>
        <v>1.0000000000000002</v>
      </c>
      <c r="F7" s="505">
        <f>F8+F10+F11+F12+F13+F14+F15+F16+F17+F18+F19+F20+F21+F22+Pag6!F7+Pag6!F8+Pag6!F9+Pag6!F10+Pag6!F11+Pag6!F12</f>
        <v>1.0000000000000002</v>
      </c>
      <c r="G7" s="923">
        <f>E7*0.25</f>
        <v>0.25000000000000006</v>
      </c>
      <c r="H7" s="924"/>
      <c r="I7" s="924"/>
      <c r="J7" s="925"/>
      <c r="K7" s="497"/>
      <c r="L7" s="497"/>
      <c r="M7" s="497"/>
      <c r="N7" s="497"/>
    </row>
    <row r="8" spans="1:14" ht="69" customHeight="1" thickBot="1" thickTop="1">
      <c r="A8" s="14"/>
      <c r="B8" s="439" t="s">
        <v>312</v>
      </c>
      <c r="C8" s="427" t="s">
        <v>392</v>
      </c>
      <c r="D8" s="484">
        <f>(D10+D21)/2</f>
        <v>4</v>
      </c>
      <c r="E8" s="506">
        <f>(D8*0.25)*F8</f>
        <v>0.1</v>
      </c>
      <c r="F8" s="507">
        <v>0.1</v>
      </c>
      <c r="G8" s="931"/>
      <c r="H8" s="932"/>
      <c r="I8" s="932"/>
      <c r="J8" s="933"/>
      <c r="K8" s="497"/>
      <c r="L8" s="497"/>
      <c r="M8" s="497"/>
      <c r="N8" s="497"/>
    </row>
    <row r="9" spans="1:14" ht="38.25" customHeight="1" thickBot="1" thickTop="1">
      <c r="A9" s="14"/>
      <c r="B9" s="436"/>
      <c r="C9" s="428" t="s">
        <v>391</v>
      </c>
      <c r="D9" s="504"/>
      <c r="E9" s="508"/>
      <c r="F9" s="509"/>
      <c r="G9" s="934"/>
      <c r="H9" s="935"/>
      <c r="I9" s="935"/>
      <c r="J9" s="936"/>
      <c r="K9" s="497"/>
      <c r="L9" s="497"/>
      <c r="M9" s="497"/>
      <c r="N9" s="497"/>
    </row>
    <row r="10" spans="1:14" ht="36" customHeight="1" thickBot="1" thickTop="1">
      <c r="A10" s="14"/>
      <c r="B10" s="440" t="s">
        <v>7</v>
      </c>
      <c r="C10" s="429" t="s">
        <v>424</v>
      </c>
      <c r="D10" s="342">
        <f>AVERAGE(D11:D20)</f>
        <v>4</v>
      </c>
      <c r="E10" s="510">
        <f aca="true" t="shared" si="0" ref="E10:E22">(D10*0.25)*F10</f>
        <v>0.1</v>
      </c>
      <c r="F10" s="511">
        <v>0.1</v>
      </c>
      <c r="G10" s="934"/>
      <c r="H10" s="935"/>
      <c r="I10" s="935"/>
      <c r="J10" s="936"/>
      <c r="K10" s="512"/>
      <c r="L10" s="497"/>
      <c r="M10" s="497"/>
      <c r="N10" s="497"/>
    </row>
    <row r="11" spans="1:14" ht="33" customHeight="1" thickBot="1" thickTop="1">
      <c r="A11" s="14"/>
      <c r="B11" s="441"/>
      <c r="C11" s="430" t="s">
        <v>393</v>
      </c>
      <c r="D11" s="486">
        <v>4</v>
      </c>
      <c r="E11" s="513">
        <f t="shared" si="0"/>
        <v>0.02</v>
      </c>
      <c r="F11" s="514">
        <v>0.02</v>
      </c>
      <c r="G11" s="934"/>
      <c r="H11" s="935"/>
      <c r="I11" s="935"/>
      <c r="J11" s="936"/>
      <c r="K11" s="497"/>
      <c r="L11" s="497"/>
      <c r="M11" s="515"/>
      <c r="N11" s="497"/>
    </row>
    <row r="12" spans="1:14" ht="24.75" customHeight="1" thickBot="1" thickTop="1">
      <c r="A12" s="14"/>
      <c r="B12" s="537" t="s">
        <v>7</v>
      </c>
      <c r="C12" s="431" t="s">
        <v>416</v>
      </c>
      <c r="D12" s="536">
        <f>('Pag5 (2)'!E7*100)/10</f>
        <v>4</v>
      </c>
      <c r="E12" s="513">
        <f t="shared" si="0"/>
        <v>0.15</v>
      </c>
      <c r="F12" s="514">
        <v>0.15</v>
      </c>
      <c r="G12" s="934"/>
      <c r="H12" s="935"/>
      <c r="I12" s="935"/>
      <c r="J12" s="936"/>
      <c r="K12" s="497"/>
      <c r="L12" s="497"/>
      <c r="M12" s="512"/>
      <c r="N12" s="497"/>
    </row>
    <row r="13" spans="1:14" ht="85.5" customHeight="1" thickBot="1" thickTop="1">
      <c r="A13" s="14"/>
      <c r="B13" s="441"/>
      <c r="C13" s="349" t="s">
        <v>0</v>
      </c>
      <c r="D13" s="486">
        <v>4</v>
      </c>
      <c r="E13" s="513">
        <f t="shared" si="0"/>
        <v>0.02</v>
      </c>
      <c r="F13" s="514">
        <v>0.02</v>
      </c>
      <c r="G13" s="934"/>
      <c r="H13" s="935"/>
      <c r="I13" s="935"/>
      <c r="J13" s="936"/>
      <c r="K13" s="497"/>
      <c r="L13" s="497"/>
      <c r="M13" s="512"/>
      <c r="N13" s="497"/>
    </row>
    <row r="14" spans="1:14" ht="38.25" customHeight="1" thickBot="1" thickTop="1">
      <c r="A14" s="14"/>
      <c r="B14" s="441"/>
      <c r="C14" s="432" t="s">
        <v>417</v>
      </c>
      <c r="D14" s="486">
        <v>4</v>
      </c>
      <c r="E14" s="513">
        <f t="shared" si="0"/>
        <v>0.02</v>
      </c>
      <c r="F14" s="514">
        <v>0.02</v>
      </c>
      <c r="G14" s="934"/>
      <c r="H14" s="935"/>
      <c r="I14" s="935"/>
      <c r="J14" s="936"/>
      <c r="K14" s="497"/>
      <c r="L14" s="497"/>
      <c r="M14" s="512"/>
      <c r="N14" s="497"/>
    </row>
    <row r="15" spans="1:14" ht="63" customHeight="1" thickBot="1" thickTop="1">
      <c r="A15" s="14"/>
      <c r="B15" s="441"/>
      <c r="C15" s="432" t="s">
        <v>418</v>
      </c>
      <c r="D15" s="486">
        <v>4</v>
      </c>
      <c r="E15" s="513">
        <f t="shared" si="0"/>
        <v>0.02</v>
      </c>
      <c r="F15" s="514">
        <v>0.02</v>
      </c>
      <c r="G15" s="934"/>
      <c r="H15" s="935"/>
      <c r="I15" s="935"/>
      <c r="J15" s="936"/>
      <c r="K15" s="497"/>
      <c r="L15" s="497"/>
      <c r="M15" s="512"/>
      <c r="N15" s="497"/>
    </row>
    <row r="16" spans="1:14" ht="33" customHeight="1" thickBot="1" thickTop="1">
      <c r="A16" s="14"/>
      <c r="B16" s="441"/>
      <c r="C16" s="432" t="s">
        <v>419</v>
      </c>
      <c r="D16" s="486">
        <v>4</v>
      </c>
      <c r="E16" s="513">
        <f t="shared" si="0"/>
        <v>0.02</v>
      </c>
      <c r="F16" s="514">
        <v>0.02</v>
      </c>
      <c r="G16" s="934"/>
      <c r="H16" s="935"/>
      <c r="I16" s="935"/>
      <c r="J16" s="936"/>
      <c r="K16" s="497"/>
      <c r="L16" s="497"/>
      <c r="M16" s="512"/>
      <c r="N16" s="497"/>
    </row>
    <row r="17" spans="1:14" ht="31.5" customHeight="1" thickBot="1" thickTop="1">
      <c r="A17" s="14"/>
      <c r="B17" s="441"/>
      <c r="C17" s="432" t="s">
        <v>420</v>
      </c>
      <c r="D17" s="486">
        <v>4</v>
      </c>
      <c r="E17" s="513">
        <f t="shared" si="0"/>
        <v>0.015</v>
      </c>
      <c r="F17" s="514">
        <v>0.015</v>
      </c>
      <c r="G17" s="934"/>
      <c r="H17" s="935"/>
      <c r="I17" s="935"/>
      <c r="J17" s="936"/>
      <c r="K17" s="497"/>
      <c r="L17" s="497"/>
      <c r="M17" s="512"/>
      <c r="N17" s="497"/>
    </row>
    <row r="18" spans="1:14" ht="33.75" customHeight="1" thickBot="1" thickTop="1">
      <c r="A18" s="14"/>
      <c r="B18" s="441"/>
      <c r="C18" s="432" t="s">
        <v>421</v>
      </c>
      <c r="D18" s="486">
        <v>4</v>
      </c>
      <c r="E18" s="513">
        <f t="shared" si="0"/>
        <v>0.02</v>
      </c>
      <c r="F18" s="514">
        <v>0.02</v>
      </c>
      <c r="G18" s="934"/>
      <c r="H18" s="935"/>
      <c r="I18" s="935"/>
      <c r="J18" s="936"/>
      <c r="K18" s="497"/>
      <c r="L18" s="497"/>
      <c r="M18" s="512"/>
      <c r="N18" s="497"/>
    </row>
    <row r="19" spans="1:14" ht="45.75" customHeight="1" thickBot="1" thickTop="1">
      <c r="A19" s="14"/>
      <c r="B19" s="441"/>
      <c r="C19" s="432" t="s">
        <v>422</v>
      </c>
      <c r="D19" s="486">
        <v>4</v>
      </c>
      <c r="E19" s="513">
        <f t="shared" si="0"/>
        <v>0.02</v>
      </c>
      <c r="F19" s="514">
        <v>0.02</v>
      </c>
      <c r="G19" s="934"/>
      <c r="H19" s="935"/>
      <c r="I19" s="935"/>
      <c r="J19" s="936"/>
      <c r="K19" s="497"/>
      <c r="L19" s="497"/>
      <c r="M19" s="512"/>
      <c r="N19" s="497"/>
    </row>
    <row r="20" spans="1:14" ht="35.25" customHeight="1" thickBot="1" thickTop="1">
      <c r="A20" s="14"/>
      <c r="B20" s="439"/>
      <c r="C20" s="432" t="s">
        <v>423</v>
      </c>
      <c r="D20" s="486">
        <v>4</v>
      </c>
      <c r="E20" s="516">
        <f t="shared" si="0"/>
        <v>0.02</v>
      </c>
      <c r="F20" s="517">
        <v>0.02</v>
      </c>
      <c r="G20" s="934"/>
      <c r="H20" s="935"/>
      <c r="I20" s="935"/>
      <c r="J20" s="936"/>
      <c r="K20" s="497"/>
      <c r="L20" s="497"/>
      <c r="M20" s="497"/>
      <c r="N20" s="497"/>
    </row>
    <row r="21" spans="1:14" ht="49.5" customHeight="1" thickBot="1" thickTop="1">
      <c r="A21" s="14"/>
      <c r="B21" s="440" t="s">
        <v>7</v>
      </c>
      <c r="C21" s="433" t="s">
        <v>425</v>
      </c>
      <c r="D21" s="485">
        <f>(D22+Pag6!D7)/2</f>
        <v>4</v>
      </c>
      <c r="E21" s="518">
        <f t="shared" si="0"/>
        <v>0.1</v>
      </c>
      <c r="F21" s="519">
        <v>0.1</v>
      </c>
      <c r="G21" s="937"/>
      <c r="H21" s="938"/>
      <c r="I21" s="938"/>
      <c r="J21" s="939"/>
      <c r="K21" s="497"/>
      <c r="L21" s="497"/>
      <c r="M21" s="497"/>
      <c r="N21" s="497"/>
    </row>
    <row r="22" spans="1:14" ht="169.5" customHeight="1" thickBot="1" thickTop="1">
      <c r="A22" s="14"/>
      <c r="B22" s="439"/>
      <c r="C22" s="434" t="s">
        <v>1</v>
      </c>
      <c r="D22" s="487">
        <v>4</v>
      </c>
      <c r="E22" s="520">
        <f t="shared" si="0"/>
        <v>0.05</v>
      </c>
      <c r="F22" s="521">
        <v>0.05</v>
      </c>
      <c r="G22" s="926"/>
      <c r="H22" s="926"/>
      <c r="I22" s="926"/>
      <c r="J22" s="927"/>
      <c r="K22" s="497"/>
      <c r="L22" s="497"/>
      <c r="M22" s="497"/>
      <c r="N22" s="497"/>
    </row>
    <row r="23" spans="1:10" ht="29.25" customHeight="1" thickTop="1">
      <c r="A23"/>
      <c r="B23"/>
      <c r="C23"/>
      <c r="D23" s="249"/>
      <c r="E23"/>
      <c r="F23"/>
      <c r="G23"/>
      <c r="H23"/>
      <c r="I23"/>
      <c r="J23"/>
    </row>
    <row r="24" spans="1:10" ht="29.25" customHeight="1">
      <c r="A24"/>
      <c r="B24"/>
      <c r="C24"/>
      <c r="D24" s="249"/>
      <c r="E24"/>
      <c r="F24"/>
      <c r="G24"/>
      <c r="H24"/>
      <c r="I24"/>
      <c r="J24"/>
    </row>
    <row r="25" spans="1:10" ht="29.25" customHeight="1">
      <c r="A25"/>
      <c r="B25"/>
      <c r="C25"/>
      <c r="D25" s="249"/>
      <c r="E25"/>
      <c r="F25"/>
      <c r="G25"/>
      <c r="H25"/>
      <c r="I25"/>
      <c r="J25"/>
    </row>
    <row r="26" spans="1:10" ht="12" customHeight="1">
      <c r="A26" s="40"/>
      <c r="B26" s="40"/>
      <c r="C26" s="40"/>
      <c r="E26" s="40"/>
      <c r="F26" s="40"/>
      <c r="G26" s="40"/>
      <c r="H26" s="40"/>
      <c r="I26" s="40"/>
      <c r="J26" s="40"/>
    </row>
    <row r="27" spans="1:10" ht="12" customHeight="1">
      <c r="A27" s="40"/>
      <c r="B27" s="40"/>
      <c r="C27" s="40"/>
      <c r="E27" s="40"/>
      <c r="F27" s="40"/>
      <c r="G27" s="40"/>
      <c r="H27" s="40"/>
      <c r="I27" s="40"/>
      <c r="J27" s="40"/>
    </row>
    <row r="28" spans="1:10" ht="12" customHeight="1">
      <c r="A28" s="40"/>
      <c r="B28" s="40"/>
      <c r="C28" s="40"/>
      <c r="E28" s="40"/>
      <c r="F28" s="40"/>
      <c r="G28" s="40"/>
      <c r="H28" s="40"/>
      <c r="I28" s="40"/>
      <c r="J28" s="40"/>
    </row>
    <row r="29" spans="1:10" ht="12" customHeight="1">
      <c r="A29" s="40"/>
      <c r="B29" s="40"/>
      <c r="C29" s="40"/>
      <c r="E29" s="40"/>
      <c r="F29" s="40"/>
      <c r="G29" s="40"/>
      <c r="H29" s="40"/>
      <c r="I29" s="40"/>
      <c r="J29" s="40"/>
    </row>
    <row r="30" spans="1:10" ht="12" customHeight="1">
      <c r="A30" s="40"/>
      <c r="B30" s="40"/>
      <c r="C30" s="40"/>
      <c r="E30" s="40"/>
      <c r="F30" s="40"/>
      <c r="G30" s="40"/>
      <c r="H30" s="40"/>
      <c r="I30" s="40"/>
      <c r="J30" s="40"/>
    </row>
    <row r="31" spans="1:10" ht="12" customHeight="1">
      <c r="A31" s="40"/>
      <c r="B31" s="40"/>
      <c r="C31" s="40"/>
      <c r="E31" s="40"/>
      <c r="F31" s="40"/>
      <c r="G31" s="40"/>
      <c r="H31" s="40"/>
      <c r="I31" s="40"/>
      <c r="J31" s="40"/>
    </row>
    <row r="32" spans="1:9" ht="15">
      <c r="A32" s="14"/>
      <c r="B32" s="15"/>
      <c r="C32" s="15"/>
      <c r="D32" s="247"/>
      <c r="E32" s="15"/>
      <c r="F32" s="15"/>
      <c r="G32" s="15"/>
      <c r="H32" s="15"/>
      <c r="I32" s="16"/>
    </row>
    <row r="33" spans="1:9" ht="15.75">
      <c r="A33" s="14"/>
      <c r="B33" s="18"/>
      <c r="C33" s="19"/>
      <c r="D33" s="247"/>
      <c r="E33" s="15"/>
      <c r="F33" s="15"/>
      <c r="G33" s="15"/>
      <c r="I33" s="69"/>
    </row>
    <row r="34" spans="1:10" ht="12" customHeight="1">
      <c r="A34" s="14"/>
      <c r="B34" s="19"/>
      <c r="C34" s="19"/>
      <c r="D34" s="247"/>
      <c r="E34" s="15"/>
      <c r="F34" s="15"/>
      <c r="G34" s="15"/>
      <c r="H34" s="15"/>
      <c r="I34" s="16"/>
      <c r="J34" s="15"/>
    </row>
    <row r="35" spans="1:10" ht="12" customHeight="1">
      <c r="A35" s="14"/>
      <c r="B35" s="15"/>
      <c r="C35" s="19"/>
      <c r="D35" s="247"/>
      <c r="E35" s="15"/>
      <c r="F35" s="15"/>
      <c r="G35" s="15"/>
      <c r="H35" s="15"/>
      <c r="I35" s="15"/>
      <c r="J35" s="15"/>
    </row>
    <row r="36" spans="1:10" ht="12" customHeight="1">
      <c r="A36" s="14"/>
      <c r="B36" s="18"/>
      <c r="C36" s="19"/>
      <c r="D36" s="21"/>
      <c r="E36" s="21"/>
      <c r="F36" s="43"/>
      <c r="G36" s="15"/>
      <c r="H36" s="15"/>
      <c r="I36" s="22"/>
      <c r="J36" s="15"/>
    </row>
    <row r="37" spans="1:10" ht="12" customHeight="1">
      <c r="A37" s="14"/>
      <c r="B37" s="22"/>
      <c r="C37" s="19"/>
      <c r="D37" s="247"/>
      <c r="E37" s="15"/>
      <c r="F37" s="15"/>
      <c r="G37" s="15"/>
      <c r="H37" s="15"/>
      <c r="I37" s="23"/>
      <c r="J37" s="15"/>
    </row>
    <row r="38" spans="1:10" ht="12" customHeight="1">
      <c r="A38" s="14"/>
      <c r="B38" s="15"/>
      <c r="C38" s="19"/>
      <c r="D38" s="247"/>
      <c r="E38" s="15"/>
      <c r="F38" s="15"/>
      <c r="G38" s="15"/>
      <c r="H38" s="15"/>
      <c r="I38" s="16"/>
      <c r="J38" s="15"/>
    </row>
    <row r="39" spans="1:10" ht="12" customHeight="1">
      <c r="A39" s="14"/>
      <c r="B39" s="22"/>
      <c r="C39" s="19"/>
      <c r="D39" s="247"/>
      <c r="E39" s="15"/>
      <c r="F39" s="15"/>
      <c r="G39" s="15"/>
      <c r="H39" s="15"/>
      <c r="I39" s="24"/>
      <c r="J39" s="15"/>
    </row>
    <row r="40" spans="1:10" ht="12" customHeight="1">
      <c r="A40" s="14"/>
      <c r="B40" s="25"/>
      <c r="C40" s="26"/>
      <c r="D40" s="247"/>
      <c r="E40" s="15"/>
      <c r="F40" s="15"/>
      <c r="G40" s="15"/>
      <c r="H40" s="15"/>
      <c r="I40" s="38"/>
      <c r="J40" s="15"/>
    </row>
    <row r="41" spans="1:10" ht="12" customHeight="1">
      <c r="A41" s="14"/>
      <c r="B41" s="52"/>
      <c r="C41" s="52"/>
      <c r="D41" s="247"/>
      <c r="E41" s="15"/>
      <c r="F41" s="15"/>
      <c r="G41" s="15"/>
      <c r="H41" s="15"/>
      <c r="I41" s="16"/>
      <c r="J41" s="15"/>
    </row>
    <row r="42" spans="1:10" ht="12" customHeight="1">
      <c r="A42" s="14"/>
      <c r="B42" s="51"/>
      <c r="C42" s="15"/>
      <c r="D42" s="247"/>
      <c r="E42" s="15"/>
      <c r="F42" s="15"/>
      <c r="G42" s="15"/>
      <c r="H42" s="15"/>
      <c r="I42" s="16"/>
      <c r="J42" s="15"/>
    </row>
    <row r="43" spans="1:10" ht="12" customHeight="1">
      <c r="A43" s="14"/>
      <c r="B43" s="18"/>
      <c r="C43" s="51"/>
      <c r="D43" s="251"/>
      <c r="E43" s="22"/>
      <c r="F43" s="22"/>
      <c r="G43" s="22"/>
      <c r="H43" s="22"/>
      <c r="I43" s="22"/>
      <c r="J43" s="15"/>
    </row>
    <row r="44" spans="1:10" ht="12" customHeight="1">
      <c r="A44" s="14"/>
      <c r="B44" s="19"/>
      <c r="C44" s="19"/>
      <c r="D44" s="251"/>
      <c r="E44" s="22"/>
      <c r="F44" s="22"/>
      <c r="G44" s="22"/>
      <c r="H44" s="22"/>
      <c r="I44" s="53"/>
      <c r="J44" s="15"/>
    </row>
    <row r="45" spans="1:10" ht="12" customHeight="1">
      <c r="A45" s="14"/>
      <c r="B45" s="54"/>
      <c r="C45" s="15"/>
      <c r="D45" s="247"/>
      <c r="E45" s="15"/>
      <c r="F45" s="15"/>
      <c r="G45" s="55"/>
      <c r="H45" s="15"/>
      <c r="I45" s="16"/>
      <c r="J45" s="15"/>
    </row>
    <row r="46" spans="1:10" ht="12" customHeight="1">
      <c r="A46" s="14"/>
      <c r="B46" s="52"/>
      <c r="C46" s="15"/>
      <c r="D46" s="247"/>
      <c r="E46" s="15"/>
      <c r="F46" s="15"/>
      <c r="G46" s="15"/>
      <c r="H46" s="15"/>
      <c r="I46" s="16"/>
      <c r="J46" s="15"/>
    </row>
    <row r="47" spans="1:10" ht="12" customHeight="1">
      <c r="A47" s="14"/>
      <c r="B47" s="26"/>
      <c r="C47" s="26"/>
      <c r="D47" s="247"/>
      <c r="E47" s="26"/>
      <c r="F47" s="26"/>
      <c r="G47" s="26"/>
      <c r="H47" s="26"/>
      <c r="I47" s="26"/>
      <c r="J47" s="15"/>
    </row>
    <row r="48" spans="1:10" ht="12" customHeight="1">
      <c r="A48" s="14"/>
      <c r="B48" s="56"/>
      <c r="C48" s="15"/>
      <c r="D48" s="247"/>
      <c r="E48" s="57"/>
      <c r="F48" s="15"/>
      <c r="G48" s="57"/>
      <c r="H48" s="15"/>
      <c r="I48" s="57"/>
      <c r="J48" s="15"/>
    </row>
    <row r="49" spans="1:10" ht="12" customHeight="1" hidden="1">
      <c r="A49" s="14"/>
      <c r="B49" s="311">
        <v>1</v>
      </c>
      <c r="C49" s="312">
        <v>2</v>
      </c>
      <c r="D49" s="247">
        <v>3</v>
      </c>
      <c r="E49" s="15">
        <v>4</v>
      </c>
      <c r="F49" s="15"/>
      <c r="G49" s="41"/>
      <c r="H49" s="15"/>
      <c r="I49" s="16"/>
      <c r="J49" s="15"/>
    </row>
    <row r="50" spans="1:10" ht="12" customHeight="1">
      <c r="A50" s="14"/>
      <c r="B50" s="56"/>
      <c r="C50" s="15"/>
      <c r="D50" s="247"/>
      <c r="E50" s="15"/>
      <c r="F50" s="15"/>
      <c r="G50" s="41"/>
      <c r="H50" s="15"/>
      <c r="I50" s="16"/>
      <c r="J50" s="15"/>
    </row>
    <row r="51" spans="1:10" ht="12" customHeight="1">
      <c r="A51" s="14"/>
      <c r="B51" s="56"/>
      <c r="C51" s="15"/>
      <c r="D51" s="247"/>
      <c r="E51" s="15"/>
      <c r="F51" s="15"/>
      <c r="G51" s="41"/>
      <c r="H51" s="15"/>
      <c r="I51" s="16"/>
      <c r="J51" s="15"/>
    </row>
    <row r="52" spans="1:10" ht="12" customHeight="1">
      <c r="A52" s="14"/>
      <c r="B52" s="56"/>
      <c r="C52" s="15"/>
      <c r="D52" s="252"/>
      <c r="E52" s="57"/>
      <c r="F52" s="57"/>
      <c r="G52" s="57"/>
      <c r="H52" s="57"/>
      <c r="I52" s="57"/>
      <c r="J52" s="15"/>
    </row>
    <row r="53" spans="1:10" ht="12" customHeight="1">
      <c r="A53" s="14"/>
      <c r="B53" s="56"/>
      <c r="C53" s="15"/>
      <c r="D53" s="252"/>
      <c r="E53" s="57"/>
      <c r="F53" s="57"/>
      <c r="G53" s="57"/>
      <c r="H53" s="57"/>
      <c r="I53" s="57"/>
      <c r="J53" s="15"/>
    </row>
    <row r="54" spans="1:10" ht="12" customHeight="1">
      <c r="A54" s="14"/>
      <c r="B54" s="56"/>
      <c r="C54" s="15"/>
      <c r="D54" s="252"/>
      <c r="E54" s="57"/>
      <c r="F54" s="57"/>
      <c r="G54" s="57"/>
      <c r="H54" s="57"/>
      <c r="I54" s="57"/>
      <c r="J54" s="15"/>
    </row>
    <row r="55" spans="1:10" ht="12" customHeight="1">
      <c r="A55" s="14"/>
      <c r="B55" s="56"/>
      <c r="C55" s="15"/>
      <c r="D55" s="252"/>
      <c r="E55" s="57"/>
      <c r="F55" s="57"/>
      <c r="G55" s="57"/>
      <c r="H55" s="57"/>
      <c r="I55" s="57"/>
      <c r="J55" s="15"/>
    </row>
    <row r="56" spans="1:10" ht="12" customHeight="1">
      <c r="A56" s="14"/>
      <c r="B56" s="56"/>
      <c r="C56" s="15"/>
      <c r="D56" s="252"/>
      <c r="E56" s="57"/>
      <c r="F56" s="57"/>
      <c r="G56" s="57"/>
      <c r="H56" s="57"/>
      <c r="I56" s="57"/>
      <c r="J56" s="15"/>
    </row>
    <row r="57" spans="1:10" ht="12" customHeight="1">
      <c r="A57" s="14"/>
      <c r="B57" s="56"/>
      <c r="C57" s="15"/>
      <c r="D57" s="252"/>
      <c r="E57" s="57"/>
      <c r="F57" s="57"/>
      <c r="G57" s="57"/>
      <c r="H57" s="57"/>
      <c r="I57" s="57"/>
      <c r="J57" s="15"/>
    </row>
    <row r="58" spans="1:10" ht="12" customHeight="1">
      <c r="A58" s="14"/>
      <c r="B58" s="56"/>
      <c r="C58" s="15"/>
      <c r="D58" s="252"/>
      <c r="E58" s="57"/>
      <c r="F58" s="57"/>
      <c r="G58" s="57"/>
      <c r="H58" s="57"/>
      <c r="I58" s="57"/>
      <c r="J58" s="15"/>
    </row>
    <row r="59" spans="1:10" ht="12" customHeight="1">
      <c r="A59" s="14"/>
      <c r="B59" s="56"/>
      <c r="C59" s="15"/>
      <c r="D59" s="252"/>
      <c r="E59" s="57"/>
      <c r="F59" s="57"/>
      <c r="G59" s="57"/>
      <c r="H59" s="57"/>
      <c r="I59" s="57"/>
      <c r="J59" s="15"/>
    </row>
    <row r="60" spans="1:10" ht="12" customHeight="1">
      <c r="A60" s="14"/>
      <c r="B60" s="56"/>
      <c r="C60" s="15"/>
      <c r="D60" s="252"/>
      <c r="E60" s="57"/>
      <c r="F60" s="57"/>
      <c r="G60" s="57"/>
      <c r="H60" s="57"/>
      <c r="I60" s="57"/>
      <c r="J60" s="15"/>
    </row>
    <row r="61" spans="1:10" ht="12" customHeight="1">
      <c r="A61" s="14"/>
      <c r="B61" s="56"/>
      <c r="C61" s="15"/>
      <c r="D61" s="252"/>
      <c r="E61" s="57"/>
      <c r="F61" s="57"/>
      <c r="G61" s="57"/>
      <c r="H61" s="57"/>
      <c r="I61" s="57"/>
      <c r="J61" s="15"/>
    </row>
    <row r="62" spans="1:10" ht="12" customHeight="1">
      <c r="A62" s="14"/>
      <c r="B62" s="52"/>
      <c r="C62" s="15"/>
      <c r="D62" s="252"/>
      <c r="E62" s="57"/>
      <c r="F62" s="57"/>
      <c r="G62" s="57"/>
      <c r="H62" s="57"/>
      <c r="I62" s="57"/>
      <c r="J62" s="15"/>
    </row>
    <row r="63" spans="1:10" ht="12" customHeight="1">
      <c r="A63" s="14"/>
      <c r="B63" s="52"/>
      <c r="C63" s="15"/>
      <c r="D63" s="253"/>
      <c r="E63" s="52"/>
      <c r="F63" s="52"/>
      <c r="G63" s="19"/>
      <c r="H63" s="52"/>
      <c r="I63" s="52"/>
      <c r="J63" s="15"/>
    </row>
    <row r="64" spans="1:10" ht="12" customHeight="1">
      <c r="A64" s="14"/>
      <c r="B64" s="52"/>
      <c r="C64" s="15"/>
      <c r="D64" s="253"/>
      <c r="E64" s="52"/>
      <c r="F64" s="52"/>
      <c r="G64" s="19"/>
      <c r="H64" s="52"/>
      <c r="I64" s="52"/>
      <c r="J64" s="15"/>
    </row>
    <row r="65" spans="1:10" ht="12" customHeight="1">
      <c r="A65" s="14"/>
      <c r="B65" s="56"/>
      <c r="C65" s="15"/>
      <c r="D65" s="252"/>
      <c r="E65" s="57"/>
      <c r="F65" s="57"/>
      <c r="G65" s="57"/>
      <c r="H65" s="57"/>
      <c r="I65" s="57"/>
      <c r="J65" s="15"/>
    </row>
    <row r="66" spans="1:10" ht="12" customHeight="1">
      <c r="A66" s="14"/>
      <c r="B66" s="52"/>
      <c r="C66" s="15"/>
      <c r="D66" s="247"/>
      <c r="E66" s="15"/>
      <c r="F66" s="15"/>
      <c r="G66" s="15"/>
      <c r="H66" s="15"/>
      <c r="I66" s="15"/>
      <c r="J66" s="15"/>
    </row>
    <row r="67" spans="1:10" ht="12" customHeight="1">
      <c r="A67" s="14"/>
      <c r="B67" s="52"/>
      <c r="C67" s="52"/>
      <c r="D67" s="247"/>
      <c r="E67" s="15"/>
      <c r="F67" s="15"/>
      <c r="G67" s="15"/>
      <c r="H67" s="15"/>
      <c r="I67" s="16"/>
      <c r="J67" s="15"/>
    </row>
    <row r="68" spans="1:10" ht="12" customHeight="1">
      <c r="A68" s="14"/>
      <c r="B68" s="56"/>
      <c r="C68" s="58"/>
      <c r="D68" s="247"/>
      <c r="E68" s="15"/>
      <c r="F68" s="15"/>
      <c r="G68" s="15"/>
      <c r="H68" s="15"/>
      <c r="I68" s="16"/>
      <c r="J68" s="15"/>
    </row>
    <row r="69" spans="1:10" ht="12" customHeight="1">
      <c r="A69" s="14"/>
      <c r="B69" s="56"/>
      <c r="C69" s="15"/>
      <c r="D69" s="247"/>
      <c r="E69" s="15"/>
      <c r="F69" s="15"/>
      <c r="G69" s="15"/>
      <c r="H69" s="15"/>
      <c r="I69" s="16"/>
      <c r="J69" s="15"/>
    </row>
    <row r="70" spans="1:10" ht="12" customHeight="1">
      <c r="A70" s="14"/>
      <c r="B70" s="56"/>
      <c r="C70" s="58"/>
      <c r="D70" s="247"/>
      <c r="E70" s="15"/>
      <c r="F70" s="15"/>
      <c r="G70" s="15"/>
      <c r="H70" s="15"/>
      <c r="I70" s="16"/>
      <c r="J70" s="15"/>
    </row>
    <row r="71" spans="1:10" ht="12" customHeight="1">
      <c r="A71" s="14"/>
      <c r="B71" s="56"/>
      <c r="C71" s="58"/>
      <c r="D71" s="247"/>
      <c r="E71" s="15"/>
      <c r="F71" s="15"/>
      <c r="G71" s="15"/>
      <c r="H71" s="15"/>
      <c r="I71" s="16"/>
      <c r="J71" s="15"/>
    </row>
    <row r="72" spans="1:10" ht="12" customHeight="1">
      <c r="A72" s="14"/>
      <c r="B72" s="56"/>
      <c r="C72" s="58"/>
      <c r="D72" s="247"/>
      <c r="E72" s="15"/>
      <c r="F72" s="15"/>
      <c r="G72" s="15"/>
      <c r="H72" s="15"/>
      <c r="I72" s="16"/>
      <c r="J72" s="15"/>
    </row>
    <row r="73" spans="1:10" ht="12" customHeight="1">
      <c r="A73" s="14"/>
      <c r="B73" s="15"/>
      <c r="C73" s="15"/>
      <c r="D73" s="247"/>
      <c r="E73" s="15"/>
      <c r="F73" s="15"/>
      <c r="G73" s="15"/>
      <c r="H73" s="15"/>
      <c r="I73" s="15"/>
      <c r="J73" s="15"/>
    </row>
    <row r="74" spans="1:10" ht="12" customHeight="1">
      <c r="A74" s="14"/>
      <c r="B74" s="15"/>
      <c r="C74" s="15"/>
      <c r="D74" s="247"/>
      <c r="E74" s="15"/>
      <c r="F74" s="15"/>
      <c r="G74" s="15"/>
      <c r="H74" s="15"/>
      <c r="I74" s="15"/>
      <c r="J74" s="15"/>
    </row>
    <row r="75" spans="1:10" ht="12" customHeight="1">
      <c r="A75" s="14"/>
      <c r="B75" s="15"/>
      <c r="C75" s="15"/>
      <c r="D75" s="247"/>
      <c r="E75" s="15"/>
      <c r="F75" s="15"/>
      <c r="G75" s="15"/>
      <c r="H75" s="15"/>
      <c r="I75" s="16"/>
      <c r="J75" s="15"/>
    </row>
    <row r="76" spans="1:10" ht="12" customHeight="1">
      <c r="A76" s="14"/>
      <c r="B76" s="15"/>
      <c r="C76" s="15"/>
      <c r="D76" s="247"/>
      <c r="E76" s="15"/>
      <c r="F76" s="15"/>
      <c r="G76" s="15"/>
      <c r="H76" s="15"/>
      <c r="I76" s="16"/>
      <c r="J76" s="15"/>
    </row>
    <row r="77" spans="1:10" ht="12" customHeight="1">
      <c r="A77" s="14"/>
      <c r="B77" s="15"/>
      <c r="C77" s="15"/>
      <c r="D77" s="247"/>
      <c r="E77" s="15"/>
      <c r="F77" s="15"/>
      <c r="G77" s="15"/>
      <c r="H77" s="15"/>
      <c r="I77" s="16"/>
      <c r="J77" s="15"/>
    </row>
    <row r="78" spans="1:10" ht="12" customHeight="1">
      <c r="A78" s="14"/>
      <c r="B78" s="15"/>
      <c r="C78" s="15"/>
      <c r="D78" s="247"/>
      <c r="E78" s="15"/>
      <c r="F78" s="15"/>
      <c r="G78" s="15"/>
      <c r="H78" s="15"/>
      <c r="I78" s="16"/>
      <c r="J78" s="15"/>
    </row>
    <row r="79" spans="1:10" ht="12" customHeight="1">
      <c r="A79" s="14"/>
      <c r="B79" s="15"/>
      <c r="C79" s="15"/>
      <c r="D79" s="247"/>
      <c r="E79" s="15"/>
      <c r="F79" s="15"/>
      <c r="G79" s="15"/>
      <c r="H79" s="15"/>
      <c r="I79" s="16"/>
      <c r="J79" s="15"/>
    </row>
    <row r="80" spans="1:10" ht="12" customHeight="1">
      <c r="A80" s="14"/>
      <c r="B80" s="15"/>
      <c r="C80" s="15"/>
      <c r="D80" s="247"/>
      <c r="E80" s="15"/>
      <c r="F80" s="15"/>
      <c r="G80" s="15"/>
      <c r="H80" s="15"/>
      <c r="I80" s="16"/>
      <c r="J80" s="15"/>
    </row>
    <row r="81" spans="1:10" ht="12" customHeight="1">
      <c r="A81" s="14"/>
      <c r="B81" s="15"/>
      <c r="C81" s="15"/>
      <c r="D81" s="247"/>
      <c r="E81" s="15"/>
      <c r="F81" s="15"/>
      <c r="G81" s="15"/>
      <c r="H81" s="15"/>
      <c r="I81" s="16"/>
      <c r="J81" s="15"/>
    </row>
    <row r="82" spans="1:10" ht="12" customHeight="1">
      <c r="A82" s="14"/>
      <c r="B82" s="15"/>
      <c r="C82" s="15"/>
      <c r="D82" s="247"/>
      <c r="E82" s="15"/>
      <c r="F82" s="15"/>
      <c r="G82" s="15"/>
      <c r="H82" s="15"/>
      <c r="I82" s="16"/>
      <c r="J82" s="15"/>
    </row>
    <row r="83" spans="1:10" ht="12" customHeight="1">
      <c r="A83" s="14"/>
      <c r="B83" s="15"/>
      <c r="C83" s="15"/>
      <c r="D83" s="247"/>
      <c r="E83" s="15"/>
      <c r="F83" s="15"/>
      <c r="G83" s="15"/>
      <c r="H83" s="15"/>
      <c r="I83" s="16"/>
      <c r="J83" s="15"/>
    </row>
    <row r="84" spans="1:10" ht="12" customHeight="1">
      <c r="A84" s="14"/>
      <c r="B84" s="15"/>
      <c r="C84" s="15"/>
      <c r="D84" s="247"/>
      <c r="E84" s="15"/>
      <c r="F84" s="15"/>
      <c r="G84" s="15"/>
      <c r="H84" s="15"/>
      <c r="I84" s="16"/>
      <c r="J84" s="15"/>
    </row>
    <row r="85" spans="1:10" ht="12" customHeight="1">
      <c r="A85" s="14"/>
      <c r="B85" s="15"/>
      <c r="C85" s="15"/>
      <c r="D85" s="247"/>
      <c r="E85" s="15"/>
      <c r="F85" s="15"/>
      <c r="G85" s="15"/>
      <c r="H85" s="15"/>
      <c r="I85" s="16"/>
      <c r="J85" s="15"/>
    </row>
    <row r="86" spans="1:10" ht="12" customHeight="1">
      <c r="A86" s="14"/>
      <c r="B86" s="15"/>
      <c r="C86" s="15"/>
      <c r="D86" s="247"/>
      <c r="E86" s="15"/>
      <c r="F86" s="15"/>
      <c r="G86" s="15"/>
      <c r="H86" s="15"/>
      <c r="I86" s="16"/>
      <c r="J86" s="15"/>
    </row>
    <row r="87" spans="1:10" ht="12" customHeight="1">
      <c r="A87" s="14"/>
      <c r="B87" s="15"/>
      <c r="C87" s="15"/>
      <c r="D87" s="247"/>
      <c r="E87" s="15"/>
      <c r="F87" s="15"/>
      <c r="G87" s="15"/>
      <c r="H87" s="15"/>
      <c r="I87" s="16"/>
      <c r="J87" s="15"/>
    </row>
    <row r="88" spans="1:10" ht="12" customHeight="1">
      <c r="A88" s="14"/>
      <c r="B88" s="15"/>
      <c r="C88" s="15"/>
      <c r="D88" s="247"/>
      <c r="E88" s="15"/>
      <c r="F88" s="15"/>
      <c r="G88" s="15"/>
      <c r="H88" s="15"/>
      <c r="I88" s="16"/>
      <c r="J88" s="15"/>
    </row>
    <row r="89" spans="1:10" ht="12" customHeight="1">
      <c r="A89" s="14"/>
      <c r="B89" s="15"/>
      <c r="C89" s="15"/>
      <c r="D89" s="247"/>
      <c r="E89" s="15"/>
      <c r="F89" s="15"/>
      <c r="G89" s="15"/>
      <c r="H89" s="15"/>
      <c r="I89" s="16"/>
      <c r="J89" s="15"/>
    </row>
    <row r="90" spans="1:10" ht="12" customHeight="1">
      <c r="A90" s="14"/>
      <c r="B90" s="15"/>
      <c r="C90" s="15"/>
      <c r="D90" s="247"/>
      <c r="E90" s="15"/>
      <c r="F90" s="15"/>
      <c r="G90" s="15"/>
      <c r="H90" s="15"/>
      <c r="I90" s="16"/>
      <c r="J90" s="15"/>
    </row>
    <row r="91" spans="1:10" ht="12" customHeight="1">
      <c r="A91" s="14"/>
      <c r="B91" s="15"/>
      <c r="C91" s="15"/>
      <c r="D91" s="247"/>
      <c r="E91" s="15"/>
      <c r="F91" s="15"/>
      <c r="G91" s="15"/>
      <c r="H91" s="15"/>
      <c r="I91" s="16"/>
      <c r="J91" s="15"/>
    </row>
    <row r="92" spans="1:10" ht="12" customHeight="1">
      <c r="A92" s="14"/>
      <c r="B92" s="15"/>
      <c r="C92" s="15"/>
      <c r="D92" s="247"/>
      <c r="E92" s="15"/>
      <c r="F92" s="15"/>
      <c r="G92" s="15"/>
      <c r="H92" s="15"/>
      <c r="I92" s="16"/>
      <c r="J92" s="15"/>
    </row>
    <row r="93" spans="1:10" ht="12" customHeight="1">
      <c r="A93" s="14"/>
      <c r="B93" s="15"/>
      <c r="C93" s="15"/>
      <c r="D93" s="247"/>
      <c r="E93" s="15"/>
      <c r="F93" s="15"/>
      <c r="G93" s="15"/>
      <c r="H93" s="15"/>
      <c r="I93" s="16"/>
      <c r="J93" s="15"/>
    </row>
    <row r="94" spans="1:10" ht="12" customHeight="1">
      <c r="A94" s="14"/>
      <c r="B94" s="15"/>
      <c r="C94" s="15"/>
      <c r="D94" s="247"/>
      <c r="E94" s="15"/>
      <c r="F94" s="15"/>
      <c r="G94" s="15"/>
      <c r="H94" s="15"/>
      <c r="I94" s="16"/>
      <c r="J94" s="15"/>
    </row>
    <row r="95" spans="1:10" ht="12" customHeight="1">
      <c r="A95" s="14"/>
      <c r="B95" s="15"/>
      <c r="C95" s="15"/>
      <c r="D95" s="247"/>
      <c r="E95" s="15"/>
      <c r="F95" s="15"/>
      <c r="G95" s="15"/>
      <c r="H95" s="15"/>
      <c r="I95" s="16"/>
      <c r="J95" s="15"/>
    </row>
    <row r="96" spans="1:10" ht="12" customHeight="1">
      <c r="A96" s="14"/>
      <c r="B96" s="15"/>
      <c r="C96" s="15"/>
      <c r="D96" s="247"/>
      <c r="E96" s="15"/>
      <c r="F96" s="15"/>
      <c r="G96" s="15"/>
      <c r="H96" s="15"/>
      <c r="I96" s="16"/>
      <c r="J96" s="15"/>
    </row>
    <row r="97" spans="1:10" ht="12" customHeight="1">
      <c r="A97" s="14"/>
      <c r="B97" s="15"/>
      <c r="C97" s="15"/>
      <c r="D97" s="247"/>
      <c r="E97" s="15"/>
      <c r="F97" s="15"/>
      <c r="G97" s="15"/>
      <c r="H97" s="15"/>
      <c r="I97" s="16"/>
      <c r="J97" s="15"/>
    </row>
    <row r="98" spans="1:10" ht="12" customHeight="1">
      <c r="A98" s="14"/>
      <c r="B98" s="15"/>
      <c r="C98" s="15"/>
      <c r="D98" s="247"/>
      <c r="E98" s="15"/>
      <c r="F98" s="15"/>
      <c r="G98" s="15"/>
      <c r="H98" s="15"/>
      <c r="I98" s="16"/>
      <c r="J98" s="15"/>
    </row>
    <row r="99" spans="1:10" ht="12" customHeight="1">
      <c r="A99" s="14"/>
      <c r="B99" s="15"/>
      <c r="C99" s="15"/>
      <c r="D99" s="247"/>
      <c r="E99" s="15"/>
      <c r="F99" s="15"/>
      <c r="G99" s="15"/>
      <c r="H99" s="15"/>
      <c r="I99" s="16"/>
      <c r="J99" s="15"/>
    </row>
    <row r="100" spans="1:10" ht="12" customHeight="1">
      <c r="A100" s="14"/>
      <c r="B100" s="15"/>
      <c r="C100" s="15"/>
      <c r="D100" s="247"/>
      <c r="E100" s="15"/>
      <c r="F100" s="15"/>
      <c r="G100" s="15"/>
      <c r="H100" s="15"/>
      <c r="I100" s="16"/>
      <c r="J100" s="15"/>
    </row>
    <row r="101" spans="1:10" ht="12" customHeight="1">
      <c r="A101" s="14"/>
      <c r="B101" s="15"/>
      <c r="C101" s="15"/>
      <c r="D101" s="247"/>
      <c r="E101" s="15"/>
      <c r="F101" s="15"/>
      <c r="G101" s="15"/>
      <c r="H101" s="15"/>
      <c r="I101" s="16"/>
      <c r="J101" s="15"/>
    </row>
    <row r="102" spans="1:10" ht="12" customHeight="1">
      <c r="A102" s="14"/>
      <c r="B102" s="15"/>
      <c r="C102" s="15"/>
      <c r="D102" s="247"/>
      <c r="E102" s="15"/>
      <c r="F102" s="15"/>
      <c r="G102" s="15"/>
      <c r="H102" s="15"/>
      <c r="I102" s="16"/>
      <c r="J102" s="15"/>
    </row>
    <row r="103" spans="1:10" ht="12" customHeight="1">
      <c r="A103" s="14"/>
      <c r="B103" s="15"/>
      <c r="C103" s="15"/>
      <c r="D103" s="247"/>
      <c r="E103" s="15"/>
      <c r="F103" s="15"/>
      <c r="G103" s="15"/>
      <c r="H103" s="15"/>
      <c r="I103" s="16"/>
      <c r="J103" s="15"/>
    </row>
    <row r="104" spans="1:10" ht="12" customHeight="1">
      <c r="A104" s="14"/>
      <c r="B104" s="15"/>
      <c r="C104" s="15"/>
      <c r="D104" s="247"/>
      <c r="E104" s="15"/>
      <c r="F104" s="15"/>
      <c r="G104" s="15"/>
      <c r="H104" s="15"/>
      <c r="I104" s="16"/>
      <c r="J104" s="15"/>
    </row>
    <row r="105" spans="1:10" ht="12" customHeight="1">
      <c r="A105" s="14"/>
      <c r="B105" s="15"/>
      <c r="C105" s="15"/>
      <c r="D105" s="247"/>
      <c r="E105" s="15"/>
      <c r="F105" s="15"/>
      <c r="G105" s="15"/>
      <c r="H105" s="15"/>
      <c r="I105" s="16"/>
      <c r="J105" s="15"/>
    </row>
    <row r="106" spans="1:10" ht="12" customHeight="1">
      <c r="A106" s="14"/>
      <c r="B106" s="15"/>
      <c r="C106" s="15"/>
      <c r="D106" s="247"/>
      <c r="E106" s="15"/>
      <c r="F106" s="15"/>
      <c r="G106" s="15"/>
      <c r="H106" s="15"/>
      <c r="I106" s="16"/>
      <c r="J106" s="15"/>
    </row>
    <row r="107" spans="1:10" ht="12" customHeight="1">
      <c r="A107" s="14"/>
      <c r="B107" s="15"/>
      <c r="C107" s="15"/>
      <c r="D107" s="247"/>
      <c r="E107" s="15"/>
      <c r="F107" s="15"/>
      <c r="G107" s="15"/>
      <c r="H107" s="15"/>
      <c r="I107" s="16"/>
      <c r="J107" s="15"/>
    </row>
    <row r="108" spans="1:10" ht="12" customHeight="1">
      <c r="A108" s="14"/>
      <c r="B108" s="15"/>
      <c r="C108" s="15"/>
      <c r="D108" s="247"/>
      <c r="E108" s="15"/>
      <c r="F108" s="15"/>
      <c r="G108" s="15"/>
      <c r="H108" s="15"/>
      <c r="I108" s="16"/>
      <c r="J108" s="15"/>
    </row>
    <row r="109" spans="1:10" ht="12" customHeight="1">
      <c r="A109" s="14"/>
      <c r="B109" s="15"/>
      <c r="C109" s="15"/>
      <c r="D109" s="247"/>
      <c r="E109" s="15"/>
      <c r="F109" s="15"/>
      <c r="G109" s="15"/>
      <c r="H109" s="15"/>
      <c r="I109" s="16"/>
      <c r="J109" s="15"/>
    </row>
    <row r="110" spans="1:10" ht="12" customHeight="1">
      <c r="A110" s="14"/>
      <c r="B110" s="15"/>
      <c r="C110" s="15"/>
      <c r="D110" s="247"/>
      <c r="E110" s="15"/>
      <c r="F110" s="15"/>
      <c r="G110" s="15"/>
      <c r="H110" s="15"/>
      <c r="I110" s="16"/>
      <c r="J110" s="15"/>
    </row>
    <row r="111" spans="1:10" ht="12" customHeight="1">
      <c r="A111" s="14"/>
      <c r="B111" s="15"/>
      <c r="C111" s="15"/>
      <c r="D111" s="247"/>
      <c r="E111" s="15"/>
      <c r="F111" s="15"/>
      <c r="G111" s="15"/>
      <c r="H111" s="15"/>
      <c r="I111" s="16"/>
      <c r="J111" s="15"/>
    </row>
    <row r="112" spans="1:10" ht="12" customHeight="1">
      <c r="A112" s="14"/>
      <c r="B112" s="15"/>
      <c r="C112" s="15"/>
      <c r="D112" s="247"/>
      <c r="E112" s="15"/>
      <c r="F112" s="15"/>
      <c r="G112" s="15"/>
      <c r="H112" s="15"/>
      <c r="I112" s="16"/>
      <c r="J112" s="15"/>
    </row>
    <row r="113" spans="1:10" ht="12" customHeight="1">
      <c r="A113" s="14"/>
      <c r="B113" s="15"/>
      <c r="C113" s="15"/>
      <c r="D113" s="247"/>
      <c r="E113" s="15"/>
      <c r="F113" s="15"/>
      <c r="G113" s="15"/>
      <c r="H113" s="15"/>
      <c r="I113" s="16"/>
      <c r="J113" s="15"/>
    </row>
    <row r="114" spans="1:10" ht="12" customHeight="1">
      <c r="A114" s="14"/>
      <c r="B114" s="15"/>
      <c r="C114" s="15"/>
      <c r="D114" s="247"/>
      <c r="E114" s="15"/>
      <c r="F114" s="15"/>
      <c r="G114" s="15"/>
      <c r="H114" s="15"/>
      <c r="I114" s="16"/>
      <c r="J114" s="15"/>
    </row>
    <row r="115" spans="1:10" ht="12" customHeight="1">
      <c r="A115" s="14"/>
      <c r="B115" s="15"/>
      <c r="C115" s="15"/>
      <c r="D115" s="247"/>
      <c r="E115" s="15"/>
      <c r="F115" s="15"/>
      <c r="G115" s="15"/>
      <c r="H115" s="15"/>
      <c r="I115" s="16"/>
      <c r="J115" s="15"/>
    </row>
    <row r="116" spans="1:10" ht="12" customHeight="1">
      <c r="A116" s="14"/>
      <c r="B116" s="15"/>
      <c r="C116" s="15"/>
      <c r="D116" s="247"/>
      <c r="E116" s="15"/>
      <c r="F116" s="15"/>
      <c r="G116" s="15"/>
      <c r="H116" s="15"/>
      <c r="I116" s="16"/>
      <c r="J116" s="15"/>
    </row>
    <row r="117" spans="1:10" ht="12" customHeight="1">
      <c r="A117" s="14"/>
      <c r="B117" s="15"/>
      <c r="C117" s="15"/>
      <c r="D117" s="247"/>
      <c r="E117" s="15"/>
      <c r="F117" s="15"/>
      <c r="G117" s="15"/>
      <c r="H117" s="15"/>
      <c r="I117" s="16"/>
      <c r="J117" s="15"/>
    </row>
    <row r="118" spans="1:10" ht="12" customHeight="1">
      <c r="A118" s="14"/>
      <c r="B118" s="15"/>
      <c r="C118" s="15"/>
      <c r="D118" s="247"/>
      <c r="E118" s="15"/>
      <c r="F118" s="15"/>
      <c r="G118" s="15"/>
      <c r="H118" s="15"/>
      <c r="I118" s="16"/>
      <c r="J118" s="15"/>
    </row>
    <row r="119" spans="1:10" ht="12" customHeight="1">
      <c r="A119" s="14"/>
      <c r="B119" s="15"/>
      <c r="C119" s="15"/>
      <c r="D119" s="247"/>
      <c r="E119" s="15"/>
      <c r="F119" s="15"/>
      <c r="G119" s="15"/>
      <c r="H119" s="15"/>
      <c r="I119" s="16"/>
      <c r="J119" s="15"/>
    </row>
    <row r="120" spans="1:10" ht="12" customHeight="1">
      <c r="A120" s="14"/>
      <c r="B120" s="15"/>
      <c r="C120" s="15"/>
      <c r="D120" s="247"/>
      <c r="E120" s="15"/>
      <c r="F120" s="15"/>
      <c r="G120" s="15"/>
      <c r="H120" s="15"/>
      <c r="I120" s="16"/>
      <c r="J120" s="15"/>
    </row>
    <row r="121" spans="1:10" ht="12" customHeight="1">
      <c r="A121" s="14"/>
      <c r="B121" s="15"/>
      <c r="C121" s="15"/>
      <c r="D121" s="247"/>
      <c r="E121" s="15"/>
      <c r="F121" s="15"/>
      <c r="G121" s="15"/>
      <c r="H121" s="15"/>
      <c r="I121" s="16"/>
      <c r="J121" s="15"/>
    </row>
    <row r="122" spans="1:10" ht="12" customHeight="1">
      <c r="A122" s="14"/>
      <c r="B122" s="15"/>
      <c r="C122" s="15"/>
      <c r="D122" s="247"/>
      <c r="E122" s="15"/>
      <c r="F122" s="15"/>
      <c r="G122" s="15"/>
      <c r="H122" s="15"/>
      <c r="I122" s="16"/>
      <c r="J122" s="15"/>
    </row>
    <row r="123" spans="1:10" ht="12" customHeight="1">
      <c r="A123" s="14"/>
      <c r="B123" s="15"/>
      <c r="C123" s="15"/>
      <c r="D123" s="247"/>
      <c r="E123" s="15"/>
      <c r="F123" s="15"/>
      <c r="G123" s="15"/>
      <c r="H123" s="15"/>
      <c r="I123" s="16"/>
      <c r="J123" s="15"/>
    </row>
    <row r="124" spans="1:10" ht="12" customHeight="1">
      <c r="A124" s="14"/>
      <c r="B124" s="15"/>
      <c r="C124" s="15"/>
      <c r="D124" s="247"/>
      <c r="E124" s="15"/>
      <c r="F124" s="15"/>
      <c r="G124" s="15"/>
      <c r="H124" s="15"/>
      <c r="I124" s="16"/>
      <c r="J124" s="15"/>
    </row>
    <row r="125" spans="1:10" ht="12" customHeight="1">
      <c r="A125" s="14"/>
      <c r="B125" s="15"/>
      <c r="C125" s="15"/>
      <c r="D125" s="247"/>
      <c r="E125" s="15"/>
      <c r="F125" s="15"/>
      <c r="G125" s="15"/>
      <c r="H125" s="15"/>
      <c r="I125" s="16"/>
      <c r="J125" s="15"/>
    </row>
    <row r="126" spans="1:10" ht="12" customHeight="1">
      <c r="A126" s="14"/>
      <c r="B126" s="15"/>
      <c r="C126" s="15"/>
      <c r="D126" s="247"/>
      <c r="E126" s="15"/>
      <c r="F126" s="15"/>
      <c r="G126" s="15"/>
      <c r="H126" s="15"/>
      <c r="I126" s="16"/>
      <c r="J126" s="15"/>
    </row>
    <row r="127" spans="1:10" ht="12" customHeight="1">
      <c r="A127" s="14"/>
      <c r="B127" s="15"/>
      <c r="C127" s="15"/>
      <c r="D127" s="247"/>
      <c r="E127" s="15"/>
      <c r="F127" s="15"/>
      <c r="G127" s="15"/>
      <c r="H127" s="15"/>
      <c r="I127" s="16"/>
      <c r="J127" s="15"/>
    </row>
    <row r="128" spans="1:10" ht="12" customHeight="1">
      <c r="A128" s="14"/>
      <c r="B128" s="15"/>
      <c r="C128" s="15"/>
      <c r="D128" s="247"/>
      <c r="E128" s="15"/>
      <c r="F128" s="15"/>
      <c r="G128" s="15"/>
      <c r="H128" s="15"/>
      <c r="I128" s="16"/>
      <c r="J128" s="15"/>
    </row>
    <row r="129" spans="1:10" ht="12" customHeight="1">
      <c r="A129" s="14"/>
      <c r="B129" s="15"/>
      <c r="C129" s="15"/>
      <c r="D129" s="247"/>
      <c r="E129" s="15"/>
      <c r="F129" s="15"/>
      <c r="G129" s="15"/>
      <c r="H129" s="15"/>
      <c r="I129" s="16"/>
      <c r="J129" s="15"/>
    </row>
    <row r="130" spans="1:10" ht="12" customHeight="1">
      <c r="A130" s="14"/>
      <c r="B130" s="15"/>
      <c r="C130" s="15"/>
      <c r="D130" s="247"/>
      <c r="E130" s="15"/>
      <c r="F130" s="15"/>
      <c r="G130" s="15"/>
      <c r="H130" s="15"/>
      <c r="I130" s="16"/>
      <c r="J130" s="15"/>
    </row>
    <row r="131" spans="1:10" ht="12" customHeight="1">
      <c r="A131" s="14"/>
      <c r="B131" s="15"/>
      <c r="C131" s="15"/>
      <c r="D131" s="247"/>
      <c r="E131" s="15"/>
      <c r="F131" s="15"/>
      <c r="G131" s="15"/>
      <c r="H131" s="15"/>
      <c r="I131" s="16"/>
      <c r="J131" s="15"/>
    </row>
    <row r="132" spans="1:10" ht="12" customHeight="1">
      <c r="A132" s="14"/>
      <c r="B132" s="15"/>
      <c r="C132" s="15"/>
      <c r="D132" s="247"/>
      <c r="E132" s="15"/>
      <c r="F132" s="15"/>
      <c r="G132" s="15"/>
      <c r="H132" s="15"/>
      <c r="I132" s="16"/>
      <c r="J132" s="15"/>
    </row>
    <row r="133" spans="1:10" ht="12" customHeight="1">
      <c r="A133" s="14"/>
      <c r="B133" s="15"/>
      <c r="C133" s="15"/>
      <c r="D133" s="247"/>
      <c r="E133" s="15"/>
      <c r="F133" s="15"/>
      <c r="G133" s="15"/>
      <c r="H133" s="15"/>
      <c r="I133" s="16"/>
      <c r="J133" s="15"/>
    </row>
    <row r="134" spans="1:10" ht="12" customHeight="1">
      <c r="A134" s="14"/>
      <c r="B134" s="15"/>
      <c r="C134" s="15"/>
      <c r="D134" s="247"/>
      <c r="E134" s="15"/>
      <c r="F134" s="15"/>
      <c r="G134" s="15"/>
      <c r="H134" s="15"/>
      <c r="I134" s="16"/>
      <c r="J134" s="15"/>
    </row>
    <row r="135" spans="1:10" ht="12" customHeight="1">
      <c r="A135" s="14"/>
      <c r="B135" s="15"/>
      <c r="C135" s="15"/>
      <c r="D135" s="247"/>
      <c r="E135" s="15"/>
      <c r="F135" s="15"/>
      <c r="G135" s="15"/>
      <c r="H135" s="15"/>
      <c r="I135" s="16"/>
      <c r="J135" s="15"/>
    </row>
    <row r="136" spans="1:10" ht="12" customHeight="1">
      <c r="A136" s="14"/>
      <c r="B136" s="15"/>
      <c r="C136" s="15"/>
      <c r="D136" s="247"/>
      <c r="E136" s="15"/>
      <c r="F136" s="15"/>
      <c r="G136" s="15"/>
      <c r="H136" s="15"/>
      <c r="I136" s="16"/>
      <c r="J136" s="15"/>
    </row>
    <row r="137" spans="1:10" ht="12" customHeight="1">
      <c r="A137" s="14"/>
      <c r="B137" s="15"/>
      <c r="C137" s="15"/>
      <c r="D137" s="247"/>
      <c r="E137" s="15"/>
      <c r="F137" s="15"/>
      <c r="G137" s="15"/>
      <c r="H137" s="15"/>
      <c r="I137" s="16"/>
      <c r="J137" s="15"/>
    </row>
    <row r="138" spans="1:10" ht="12" customHeight="1">
      <c r="A138" s="14"/>
      <c r="B138" s="15"/>
      <c r="C138" s="15"/>
      <c r="D138" s="247"/>
      <c r="E138" s="15"/>
      <c r="F138" s="15"/>
      <c r="G138" s="15"/>
      <c r="H138" s="15"/>
      <c r="I138" s="16"/>
      <c r="J138" s="15"/>
    </row>
    <row r="139" spans="1:10" ht="12" customHeight="1">
      <c r="A139" s="14"/>
      <c r="B139" s="15"/>
      <c r="C139" s="15"/>
      <c r="D139" s="247"/>
      <c r="E139" s="15"/>
      <c r="F139" s="15"/>
      <c r="G139" s="15"/>
      <c r="H139" s="15"/>
      <c r="I139" s="16"/>
      <c r="J139" s="15"/>
    </row>
    <row r="140" spans="1:10" ht="12" customHeight="1">
      <c r="A140" s="14"/>
      <c r="B140" s="15"/>
      <c r="C140" s="15"/>
      <c r="D140" s="247"/>
      <c r="E140" s="15"/>
      <c r="F140" s="15"/>
      <c r="G140" s="15"/>
      <c r="H140" s="15"/>
      <c r="I140" s="16"/>
      <c r="J140" s="15"/>
    </row>
    <row r="141" spans="1:10" ht="12" customHeight="1">
      <c r="A141" s="14"/>
      <c r="B141" s="15"/>
      <c r="C141" s="15"/>
      <c r="D141" s="247"/>
      <c r="E141" s="15"/>
      <c r="F141" s="15"/>
      <c r="G141" s="15"/>
      <c r="H141" s="15"/>
      <c r="I141" s="16"/>
      <c r="J141" s="15"/>
    </row>
    <row r="142" spans="1:10" ht="12" customHeight="1">
      <c r="A142" s="14"/>
      <c r="B142" s="15"/>
      <c r="C142" s="15"/>
      <c r="D142" s="247"/>
      <c r="E142" s="15"/>
      <c r="F142" s="15"/>
      <c r="G142" s="15"/>
      <c r="H142" s="15"/>
      <c r="I142" s="16"/>
      <c r="J142" s="15"/>
    </row>
    <row r="143" spans="1:10" ht="12" customHeight="1">
      <c r="A143" s="14"/>
      <c r="B143" s="15"/>
      <c r="C143" s="15"/>
      <c r="D143" s="247"/>
      <c r="E143" s="15"/>
      <c r="F143" s="15"/>
      <c r="G143" s="15"/>
      <c r="H143" s="15"/>
      <c r="I143" s="16"/>
      <c r="J143" s="15"/>
    </row>
    <row r="144" spans="1:10" ht="12" customHeight="1">
      <c r="A144" s="14"/>
      <c r="B144" s="15"/>
      <c r="C144" s="15"/>
      <c r="D144" s="247"/>
      <c r="E144" s="15"/>
      <c r="F144" s="15"/>
      <c r="G144" s="15"/>
      <c r="H144" s="15"/>
      <c r="I144" s="16"/>
      <c r="J144" s="15"/>
    </row>
    <row r="145" spans="1:10" ht="12" customHeight="1">
      <c r="A145" s="14"/>
      <c r="B145" s="15"/>
      <c r="C145" s="15"/>
      <c r="D145" s="247"/>
      <c r="E145" s="15"/>
      <c r="F145" s="15"/>
      <c r="G145" s="15"/>
      <c r="H145" s="15"/>
      <c r="I145" s="16"/>
      <c r="J145" s="15"/>
    </row>
    <row r="146" spans="1:10" ht="12" customHeight="1">
      <c r="A146" s="14"/>
      <c r="B146" s="15"/>
      <c r="C146" s="15"/>
      <c r="D146" s="247"/>
      <c r="E146" s="15"/>
      <c r="F146" s="15"/>
      <c r="G146" s="15"/>
      <c r="H146" s="15"/>
      <c r="I146" s="16"/>
      <c r="J146" s="15"/>
    </row>
    <row r="147" spans="1:10" ht="12" customHeight="1">
      <c r="A147" s="14"/>
      <c r="B147" s="15"/>
      <c r="C147" s="15"/>
      <c r="D147" s="247"/>
      <c r="E147" s="15"/>
      <c r="F147" s="15"/>
      <c r="G147" s="15"/>
      <c r="H147" s="15"/>
      <c r="I147" s="16"/>
      <c r="J147" s="15"/>
    </row>
    <row r="148" spans="1:10" ht="12" customHeight="1">
      <c r="A148" s="14"/>
      <c r="B148" s="15"/>
      <c r="C148" s="15"/>
      <c r="D148" s="247"/>
      <c r="E148" s="15"/>
      <c r="F148" s="15"/>
      <c r="G148" s="15"/>
      <c r="H148" s="15"/>
      <c r="I148" s="16"/>
      <c r="J148" s="15"/>
    </row>
    <row r="149" spans="1:10" ht="12" customHeight="1">
      <c r="A149" s="14"/>
      <c r="B149" s="15"/>
      <c r="C149" s="15"/>
      <c r="D149" s="247"/>
      <c r="E149" s="15"/>
      <c r="F149" s="15"/>
      <c r="G149" s="15"/>
      <c r="H149" s="15"/>
      <c r="I149" s="16"/>
      <c r="J149" s="15"/>
    </row>
    <row r="150" spans="1:10" ht="12" customHeight="1">
      <c r="A150" s="14"/>
      <c r="B150" s="15"/>
      <c r="C150" s="15"/>
      <c r="D150" s="247"/>
      <c r="E150" s="15"/>
      <c r="F150" s="15"/>
      <c r="G150" s="15"/>
      <c r="H150" s="15"/>
      <c r="I150" s="16"/>
      <c r="J150" s="15"/>
    </row>
    <row r="151" spans="1:10" ht="12" customHeight="1">
      <c r="A151" s="14"/>
      <c r="B151" s="15"/>
      <c r="C151" s="15"/>
      <c r="D151" s="247"/>
      <c r="E151" s="15"/>
      <c r="F151" s="15"/>
      <c r="G151" s="15"/>
      <c r="H151" s="15"/>
      <c r="I151" s="16"/>
      <c r="J151" s="15"/>
    </row>
    <row r="152" spans="1:10" ht="12" customHeight="1">
      <c r="A152" s="14"/>
      <c r="B152" s="15"/>
      <c r="C152" s="15"/>
      <c r="D152" s="247"/>
      <c r="E152" s="15"/>
      <c r="F152" s="15"/>
      <c r="G152" s="15"/>
      <c r="H152" s="15"/>
      <c r="I152" s="16"/>
      <c r="J152" s="15"/>
    </row>
    <row r="153" spans="1:10" ht="12" customHeight="1">
      <c r="A153" s="14"/>
      <c r="B153" s="15"/>
      <c r="C153" s="15"/>
      <c r="D153" s="247"/>
      <c r="E153" s="15"/>
      <c r="F153" s="15"/>
      <c r="G153" s="15"/>
      <c r="H153" s="15"/>
      <c r="I153" s="16"/>
      <c r="J153" s="15"/>
    </row>
    <row r="154" spans="1:10" ht="12" customHeight="1">
      <c r="A154" s="14"/>
      <c r="B154" s="15"/>
      <c r="C154" s="15"/>
      <c r="D154" s="247"/>
      <c r="E154" s="15"/>
      <c r="F154" s="15"/>
      <c r="G154" s="15"/>
      <c r="H154" s="15"/>
      <c r="I154" s="16"/>
      <c r="J154" s="15"/>
    </row>
    <row r="155" spans="1:10" ht="12" customHeight="1">
      <c r="A155" s="14"/>
      <c r="B155" s="15"/>
      <c r="C155" s="15"/>
      <c r="D155" s="247"/>
      <c r="E155" s="15"/>
      <c r="F155" s="15"/>
      <c r="G155" s="15"/>
      <c r="H155" s="15"/>
      <c r="I155" s="16"/>
      <c r="J155" s="15"/>
    </row>
    <row r="156" spans="1:10" ht="12" customHeight="1">
      <c r="A156" s="14"/>
      <c r="B156" s="15"/>
      <c r="C156" s="15"/>
      <c r="D156" s="247"/>
      <c r="E156" s="15"/>
      <c r="F156" s="15"/>
      <c r="G156" s="15"/>
      <c r="H156" s="15"/>
      <c r="I156" s="16"/>
      <c r="J156" s="15"/>
    </row>
    <row r="157" spans="1:10" ht="12" customHeight="1">
      <c r="A157" s="14"/>
      <c r="B157" s="15"/>
      <c r="C157" s="15"/>
      <c r="D157" s="247"/>
      <c r="E157" s="15"/>
      <c r="F157" s="15"/>
      <c r="G157" s="15"/>
      <c r="H157" s="15"/>
      <c r="I157" s="16"/>
      <c r="J157" s="15"/>
    </row>
    <row r="158" spans="1:10" ht="12" customHeight="1">
      <c r="A158" s="14"/>
      <c r="B158" s="15"/>
      <c r="C158" s="15"/>
      <c r="D158" s="247"/>
      <c r="E158" s="15"/>
      <c r="F158" s="15"/>
      <c r="G158" s="15"/>
      <c r="H158" s="15"/>
      <c r="I158" s="16"/>
      <c r="J158" s="15"/>
    </row>
    <row r="159" spans="1:10" ht="12" customHeight="1">
      <c r="A159" s="14"/>
      <c r="B159" s="15"/>
      <c r="C159" s="15"/>
      <c r="D159" s="247"/>
      <c r="E159" s="15"/>
      <c r="F159" s="15"/>
      <c r="G159" s="15"/>
      <c r="H159" s="15"/>
      <c r="I159" s="16"/>
      <c r="J159" s="15"/>
    </row>
    <row r="160" spans="1:10" ht="12" customHeight="1">
      <c r="A160" s="14"/>
      <c r="B160" s="15"/>
      <c r="C160" s="15"/>
      <c r="D160" s="247"/>
      <c r="E160" s="15"/>
      <c r="F160" s="15"/>
      <c r="G160" s="15"/>
      <c r="H160" s="15"/>
      <c r="I160" s="16"/>
      <c r="J160" s="15"/>
    </row>
    <row r="161" spans="1:10" ht="12" customHeight="1">
      <c r="A161" s="14"/>
      <c r="B161" s="15"/>
      <c r="C161" s="15"/>
      <c r="D161" s="247"/>
      <c r="E161" s="15"/>
      <c r="F161" s="15"/>
      <c r="G161" s="15"/>
      <c r="H161" s="15"/>
      <c r="I161" s="16"/>
      <c r="J161" s="15"/>
    </row>
    <row r="162" spans="1:10" ht="12" customHeight="1">
      <c r="A162" s="14"/>
      <c r="B162" s="15"/>
      <c r="C162" s="15"/>
      <c r="D162" s="247"/>
      <c r="E162" s="15"/>
      <c r="F162" s="15"/>
      <c r="G162" s="15"/>
      <c r="H162" s="15"/>
      <c r="I162" s="16"/>
      <c r="J162" s="15"/>
    </row>
    <row r="163" spans="1:10" ht="12" customHeight="1">
      <c r="A163" s="14"/>
      <c r="B163" s="15"/>
      <c r="C163" s="15"/>
      <c r="D163" s="247"/>
      <c r="E163" s="15"/>
      <c r="F163" s="15"/>
      <c r="G163" s="15"/>
      <c r="H163" s="15"/>
      <c r="I163" s="16"/>
      <c r="J163" s="15"/>
    </row>
    <row r="164" spans="1:10" ht="12" customHeight="1">
      <c r="A164" s="14"/>
      <c r="B164" s="15"/>
      <c r="C164" s="15"/>
      <c r="D164" s="247"/>
      <c r="E164" s="15"/>
      <c r="F164" s="15"/>
      <c r="G164" s="15"/>
      <c r="H164" s="15"/>
      <c r="I164" s="16"/>
      <c r="J164" s="15"/>
    </row>
    <row r="165" spans="1:10" ht="12" customHeight="1">
      <c r="A165" s="14"/>
      <c r="B165" s="15"/>
      <c r="C165" s="15"/>
      <c r="D165" s="247"/>
      <c r="E165" s="15"/>
      <c r="F165" s="15"/>
      <c r="G165" s="15"/>
      <c r="H165" s="15"/>
      <c r="I165" s="16"/>
      <c r="J165" s="15"/>
    </row>
    <row r="166" spans="1:10" ht="12" customHeight="1">
      <c r="A166" s="14"/>
      <c r="B166" s="15"/>
      <c r="C166" s="15"/>
      <c r="D166" s="247"/>
      <c r="E166" s="15"/>
      <c r="F166" s="15"/>
      <c r="G166" s="15"/>
      <c r="H166" s="15"/>
      <c r="I166" s="16"/>
      <c r="J166" s="15"/>
    </row>
    <row r="167" spans="1:10" ht="12" customHeight="1">
      <c r="A167" s="14"/>
      <c r="B167" s="15"/>
      <c r="C167" s="15"/>
      <c r="D167" s="247"/>
      <c r="E167" s="15"/>
      <c r="F167" s="15"/>
      <c r="G167" s="15"/>
      <c r="H167" s="15"/>
      <c r="I167" s="16"/>
      <c r="J167" s="15"/>
    </row>
    <row r="168" spans="1:10" ht="12" customHeight="1">
      <c r="A168" s="14"/>
      <c r="B168" s="15"/>
      <c r="C168" s="15"/>
      <c r="D168" s="247"/>
      <c r="E168" s="15"/>
      <c r="F168" s="15"/>
      <c r="G168" s="15"/>
      <c r="H168" s="15"/>
      <c r="I168" s="16"/>
      <c r="J168" s="15"/>
    </row>
    <row r="169" spans="1:10" ht="12" customHeight="1">
      <c r="A169" s="14"/>
      <c r="B169" s="15"/>
      <c r="C169" s="15"/>
      <c r="D169" s="247"/>
      <c r="E169" s="15"/>
      <c r="F169" s="15"/>
      <c r="G169" s="15"/>
      <c r="H169" s="15"/>
      <c r="I169" s="16"/>
      <c r="J169" s="15"/>
    </row>
    <row r="170" spans="1:10" ht="12" customHeight="1">
      <c r="A170" s="14"/>
      <c r="B170" s="15"/>
      <c r="C170" s="15"/>
      <c r="D170" s="247"/>
      <c r="E170" s="15"/>
      <c r="F170" s="15"/>
      <c r="G170" s="15"/>
      <c r="H170" s="15"/>
      <c r="I170" s="16"/>
      <c r="J170" s="15"/>
    </row>
    <row r="171" spans="1:10" ht="12" customHeight="1">
      <c r="A171" s="14"/>
      <c r="B171" s="15"/>
      <c r="C171" s="15"/>
      <c r="D171" s="247"/>
      <c r="E171" s="15"/>
      <c r="F171" s="15"/>
      <c r="G171" s="15"/>
      <c r="H171" s="15"/>
      <c r="I171" s="16"/>
      <c r="J171" s="15"/>
    </row>
    <row r="172" spans="1:10" ht="12" customHeight="1">
      <c r="A172" s="14"/>
      <c r="B172" s="15"/>
      <c r="C172" s="15"/>
      <c r="D172" s="247"/>
      <c r="E172" s="15"/>
      <c r="F172" s="15"/>
      <c r="G172" s="15"/>
      <c r="H172" s="15"/>
      <c r="I172" s="16"/>
      <c r="J172" s="15"/>
    </row>
    <row r="173" spans="1:10" ht="12" customHeight="1">
      <c r="A173" s="14"/>
      <c r="B173" s="15"/>
      <c r="C173" s="15"/>
      <c r="D173" s="247"/>
      <c r="E173" s="15"/>
      <c r="F173" s="15"/>
      <c r="G173" s="15"/>
      <c r="H173" s="15"/>
      <c r="I173" s="16"/>
      <c r="J173" s="15"/>
    </row>
    <row r="174" spans="1:10" ht="12" customHeight="1">
      <c r="A174" s="14"/>
      <c r="B174" s="15"/>
      <c r="C174" s="15"/>
      <c r="D174" s="247"/>
      <c r="E174" s="15"/>
      <c r="F174" s="15"/>
      <c r="G174" s="15"/>
      <c r="H174" s="15"/>
      <c r="I174" s="16"/>
      <c r="J174" s="15"/>
    </row>
    <row r="175" spans="1:10" ht="12" customHeight="1">
      <c r="A175" s="14"/>
      <c r="B175" s="15"/>
      <c r="C175" s="15"/>
      <c r="D175" s="247"/>
      <c r="E175" s="15"/>
      <c r="F175" s="15"/>
      <c r="G175" s="15"/>
      <c r="H175" s="15"/>
      <c r="I175" s="16"/>
      <c r="J175" s="15"/>
    </row>
    <row r="176" spans="1:10" ht="12" customHeight="1">
      <c r="A176" s="14"/>
      <c r="B176" s="15"/>
      <c r="C176" s="15"/>
      <c r="D176" s="247"/>
      <c r="E176" s="15"/>
      <c r="F176" s="15"/>
      <c r="G176" s="15"/>
      <c r="H176" s="15"/>
      <c r="I176" s="16"/>
      <c r="J176" s="15"/>
    </row>
    <row r="177" spans="1:10" ht="12" customHeight="1">
      <c r="A177" s="14"/>
      <c r="B177" s="15"/>
      <c r="C177" s="15"/>
      <c r="D177" s="247"/>
      <c r="E177" s="15"/>
      <c r="F177" s="15"/>
      <c r="G177" s="15"/>
      <c r="H177" s="15"/>
      <c r="I177" s="16"/>
      <c r="J177" s="15"/>
    </row>
    <row r="178" spans="1:10" ht="12" customHeight="1">
      <c r="A178" s="14"/>
      <c r="B178" s="15"/>
      <c r="C178" s="15"/>
      <c r="D178" s="247"/>
      <c r="E178" s="15"/>
      <c r="F178" s="15"/>
      <c r="G178" s="15"/>
      <c r="H178" s="15"/>
      <c r="I178" s="16"/>
      <c r="J178" s="15"/>
    </row>
    <row r="179" spans="1:10" ht="12" customHeight="1">
      <c r="A179" s="14"/>
      <c r="B179" s="15"/>
      <c r="C179" s="15"/>
      <c r="D179" s="247"/>
      <c r="E179" s="15"/>
      <c r="F179" s="15"/>
      <c r="G179" s="15"/>
      <c r="H179" s="15"/>
      <c r="I179" s="16"/>
      <c r="J179" s="15"/>
    </row>
    <row r="180" spans="1:10" ht="12" customHeight="1">
      <c r="A180" s="14"/>
      <c r="B180" s="15"/>
      <c r="C180" s="15"/>
      <c r="D180" s="247"/>
      <c r="E180" s="15"/>
      <c r="F180" s="15"/>
      <c r="G180" s="15"/>
      <c r="H180" s="15"/>
      <c r="I180" s="16"/>
      <c r="J180" s="15"/>
    </row>
    <row r="181" spans="1:10" ht="12" customHeight="1">
      <c r="A181" s="14"/>
      <c r="B181" s="15"/>
      <c r="C181" s="15"/>
      <c r="D181" s="247"/>
      <c r="E181" s="15"/>
      <c r="F181" s="15"/>
      <c r="G181" s="15"/>
      <c r="H181" s="15"/>
      <c r="I181" s="16"/>
      <c r="J181" s="15"/>
    </row>
    <row r="182" spans="1:10" ht="12" customHeight="1">
      <c r="A182" s="14"/>
      <c r="B182" s="15"/>
      <c r="C182" s="15"/>
      <c r="D182" s="247"/>
      <c r="E182" s="15"/>
      <c r="F182" s="15"/>
      <c r="G182" s="15"/>
      <c r="H182" s="15"/>
      <c r="I182" s="16"/>
      <c r="J182" s="15"/>
    </row>
    <row r="183" spans="1:10" ht="12" customHeight="1">
      <c r="A183" s="14"/>
      <c r="B183" s="15"/>
      <c r="C183" s="15"/>
      <c r="D183" s="247"/>
      <c r="E183" s="15"/>
      <c r="F183" s="15"/>
      <c r="G183" s="15"/>
      <c r="H183" s="15"/>
      <c r="I183" s="16"/>
      <c r="J183" s="15"/>
    </row>
    <row r="184" spans="1:10" ht="12" customHeight="1">
      <c r="A184" s="14"/>
      <c r="B184" s="15"/>
      <c r="C184" s="15"/>
      <c r="D184" s="247"/>
      <c r="E184" s="15"/>
      <c r="F184" s="15"/>
      <c r="G184" s="15"/>
      <c r="H184" s="15"/>
      <c r="I184" s="16"/>
      <c r="J184" s="15"/>
    </row>
    <row r="185" spans="1:10" ht="12" customHeight="1">
      <c r="A185" s="14"/>
      <c r="B185" s="15"/>
      <c r="C185" s="15"/>
      <c r="D185" s="247"/>
      <c r="E185" s="15"/>
      <c r="F185" s="15"/>
      <c r="G185" s="15"/>
      <c r="H185" s="15"/>
      <c r="I185" s="16"/>
      <c r="J185" s="15"/>
    </row>
    <row r="186" spans="1:10" ht="12" customHeight="1">
      <c r="A186" s="14"/>
      <c r="B186" s="15"/>
      <c r="C186" s="15"/>
      <c r="D186" s="247"/>
      <c r="E186" s="15"/>
      <c r="F186" s="15"/>
      <c r="G186" s="15"/>
      <c r="H186" s="15"/>
      <c r="I186" s="16"/>
      <c r="J186" s="15"/>
    </row>
    <row r="187" spans="1:10" ht="12" customHeight="1">
      <c r="A187" s="14"/>
      <c r="B187" s="15"/>
      <c r="C187" s="15"/>
      <c r="D187" s="247"/>
      <c r="E187" s="15"/>
      <c r="F187" s="15"/>
      <c r="G187" s="15"/>
      <c r="H187" s="15"/>
      <c r="I187" s="16"/>
      <c r="J187" s="15"/>
    </row>
    <row r="188" spans="1:10" ht="12" customHeight="1">
      <c r="A188" s="14"/>
      <c r="B188" s="15"/>
      <c r="C188" s="15"/>
      <c r="D188" s="247"/>
      <c r="E188" s="15"/>
      <c r="F188" s="15"/>
      <c r="G188" s="15"/>
      <c r="H188" s="15"/>
      <c r="I188" s="16"/>
      <c r="J188" s="15"/>
    </row>
    <row r="189" spans="1:10" ht="12" customHeight="1">
      <c r="A189" s="14"/>
      <c r="B189" s="15"/>
      <c r="C189" s="15"/>
      <c r="D189" s="247"/>
      <c r="E189" s="15"/>
      <c r="F189" s="15"/>
      <c r="G189" s="15"/>
      <c r="H189" s="15"/>
      <c r="I189" s="16"/>
      <c r="J189" s="15"/>
    </row>
    <row r="190" spans="1:10" ht="12" customHeight="1">
      <c r="A190" s="14"/>
      <c r="B190" s="15"/>
      <c r="C190" s="15"/>
      <c r="D190" s="247"/>
      <c r="E190" s="15"/>
      <c r="F190" s="15"/>
      <c r="G190" s="15"/>
      <c r="H190" s="15"/>
      <c r="I190" s="16"/>
      <c r="J190" s="15"/>
    </row>
    <row r="191" spans="1:10" ht="12" customHeight="1">
      <c r="A191" s="14"/>
      <c r="B191" s="15"/>
      <c r="C191" s="15"/>
      <c r="D191" s="247"/>
      <c r="E191" s="15"/>
      <c r="F191" s="15"/>
      <c r="G191" s="15"/>
      <c r="H191" s="15"/>
      <c r="I191" s="16"/>
      <c r="J191" s="15"/>
    </row>
    <row r="192" spans="1:10" ht="12" customHeight="1">
      <c r="A192" s="14"/>
      <c r="B192" s="15"/>
      <c r="C192" s="15"/>
      <c r="D192" s="247"/>
      <c r="E192" s="15"/>
      <c r="F192" s="15"/>
      <c r="G192" s="15"/>
      <c r="H192" s="15"/>
      <c r="I192" s="16"/>
      <c r="J192" s="15"/>
    </row>
    <row r="193" spans="1:10" ht="12" customHeight="1">
      <c r="A193" s="14"/>
      <c r="B193" s="15"/>
      <c r="C193" s="15"/>
      <c r="D193" s="247"/>
      <c r="E193" s="15"/>
      <c r="F193" s="15"/>
      <c r="G193" s="15"/>
      <c r="H193" s="15"/>
      <c r="I193" s="16"/>
      <c r="J193" s="15"/>
    </row>
    <row r="194" spans="1:10" ht="12" customHeight="1">
      <c r="A194" s="14"/>
      <c r="B194" s="15"/>
      <c r="C194" s="15"/>
      <c r="D194" s="247"/>
      <c r="E194" s="15"/>
      <c r="F194" s="15"/>
      <c r="G194" s="15"/>
      <c r="H194" s="15"/>
      <c r="I194" s="16"/>
      <c r="J194" s="15"/>
    </row>
    <row r="195" spans="1:10" ht="12" customHeight="1">
      <c r="A195" s="14"/>
      <c r="B195" s="15"/>
      <c r="C195" s="15"/>
      <c r="D195" s="247"/>
      <c r="E195" s="15"/>
      <c r="F195" s="15"/>
      <c r="G195" s="15"/>
      <c r="H195" s="15"/>
      <c r="I195" s="16"/>
      <c r="J195" s="15"/>
    </row>
    <row r="196" spans="1:10" ht="12" customHeight="1">
      <c r="A196" s="14"/>
      <c r="B196" s="15"/>
      <c r="C196" s="15"/>
      <c r="D196" s="247"/>
      <c r="E196" s="15"/>
      <c r="F196" s="15"/>
      <c r="G196" s="15"/>
      <c r="H196" s="15"/>
      <c r="I196" s="16"/>
      <c r="J196" s="15"/>
    </row>
    <row r="197" spans="1:10" ht="12" customHeight="1">
      <c r="A197" s="14"/>
      <c r="B197" s="15"/>
      <c r="C197" s="15"/>
      <c r="D197" s="247"/>
      <c r="E197" s="15"/>
      <c r="F197" s="15"/>
      <c r="G197" s="15"/>
      <c r="H197" s="15"/>
      <c r="I197" s="16"/>
      <c r="J197" s="15"/>
    </row>
    <row r="198" spans="1:10" ht="12" customHeight="1">
      <c r="A198" s="14"/>
      <c r="B198" s="15"/>
      <c r="C198" s="15"/>
      <c r="D198" s="247"/>
      <c r="E198" s="15"/>
      <c r="F198" s="15"/>
      <c r="G198" s="15"/>
      <c r="H198" s="15"/>
      <c r="I198" s="16"/>
      <c r="J198" s="15"/>
    </row>
    <row r="199" spans="1:10" ht="12" customHeight="1">
      <c r="A199" s="14"/>
      <c r="B199" s="15"/>
      <c r="C199" s="15"/>
      <c r="D199" s="247"/>
      <c r="E199" s="15"/>
      <c r="F199" s="15"/>
      <c r="G199" s="15"/>
      <c r="H199" s="15"/>
      <c r="I199" s="16"/>
      <c r="J199" s="15"/>
    </row>
    <row r="200" spans="1:10" ht="12" customHeight="1">
      <c r="A200" s="14"/>
      <c r="B200" s="15"/>
      <c r="C200" s="15"/>
      <c r="D200" s="247"/>
      <c r="E200" s="15"/>
      <c r="F200" s="15"/>
      <c r="G200" s="15"/>
      <c r="H200" s="15"/>
      <c r="I200" s="16"/>
      <c r="J200" s="15"/>
    </row>
    <row r="201" spans="1:10" ht="12" customHeight="1">
      <c r="A201" s="14"/>
      <c r="B201" s="15"/>
      <c r="C201" s="15"/>
      <c r="D201" s="247"/>
      <c r="E201" s="15"/>
      <c r="F201" s="15"/>
      <c r="G201" s="15"/>
      <c r="H201" s="15"/>
      <c r="I201" s="16"/>
      <c r="J201" s="15"/>
    </row>
    <row r="202" spans="1:10" ht="12" customHeight="1">
      <c r="A202" s="14"/>
      <c r="B202" s="15"/>
      <c r="C202" s="15"/>
      <c r="D202" s="247"/>
      <c r="E202" s="15"/>
      <c r="F202" s="15"/>
      <c r="G202" s="15"/>
      <c r="H202" s="15"/>
      <c r="I202" s="16"/>
      <c r="J202" s="15"/>
    </row>
    <row r="203" spans="1:10" ht="12" customHeight="1">
      <c r="A203" s="14"/>
      <c r="B203" s="15"/>
      <c r="C203" s="15"/>
      <c r="D203" s="247"/>
      <c r="E203" s="15"/>
      <c r="F203" s="15"/>
      <c r="G203" s="15"/>
      <c r="H203" s="15"/>
      <c r="I203" s="16"/>
      <c r="J203" s="15"/>
    </row>
    <row r="204" spans="1:10" ht="12" customHeight="1">
      <c r="A204" s="14"/>
      <c r="B204" s="15"/>
      <c r="C204" s="15"/>
      <c r="D204" s="247"/>
      <c r="E204" s="15"/>
      <c r="F204" s="15"/>
      <c r="G204" s="15"/>
      <c r="H204" s="15"/>
      <c r="I204" s="16"/>
      <c r="J204" s="15"/>
    </row>
    <row r="205" spans="1:10" ht="12" customHeight="1">
      <c r="A205" s="14"/>
      <c r="B205" s="15"/>
      <c r="C205" s="15"/>
      <c r="D205" s="247"/>
      <c r="E205" s="15"/>
      <c r="F205" s="15"/>
      <c r="G205" s="15"/>
      <c r="H205" s="15"/>
      <c r="I205" s="16"/>
      <c r="J205" s="15"/>
    </row>
    <row r="206" spans="1:10" ht="12" customHeight="1">
      <c r="A206" s="14"/>
      <c r="B206" s="15"/>
      <c r="C206" s="15"/>
      <c r="D206" s="247"/>
      <c r="E206" s="15"/>
      <c r="F206" s="15"/>
      <c r="G206" s="15"/>
      <c r="H206" s="15"/>
      <c r="I206" s="16"/>
      <c r="J206" s="15"/>
    </row>
    <row r="207" spans="1:10" ht="12" customHeight="1">
      <c r="A207" s="14"/>
      <c r="B207" s="15"/>
      <c r="C207" s="15"/>
      <c r="D207" s="247"/>
      <c r="E207" s="15"/>
      <c r="F207" s="15"/>
      <c r="G207" s="15"/>
      <c r="H207" s="15"/>
      <c r="I207" s="16"/>
      <c r="J207" s="15"/>
    </row>
    <row r="208" spans="1:10" ht="12" customHeight="1">
      <c r="A208" s="14"/>
      <c r="B208" s="15"/>
      <c r="C208" s="15"/>
      <c r="D208" s="247"/>
      <c r="E208" s="15"/>
      <c r="F208" s="15"/>
      <c r="G208" s="15"/>
      <c r="H208" s="15"/>
      <c r="I208" s="16"/>
      <c r="J208" s="15"/>
    </row>
    <row r="209" spans="1:10" ht="12" customHeight="1">
      <c r="A209" s="14"/>
      <c r="B209" s="15"/>
      <c r="C209" s="15"/>
      <c r="D209" s="247"/>
      <c r="E209" s="15"/>
      <c r="F209" s="15"/>
      <c r="G209" s="15"/>
      <c r="H209" s="15"/>
      <c r="I209" s="16"/>
      <c r="J209" s="15"/>
    </row>
    <row r="210" spans="1:10" ht="12" customHeight="1">
      <c r="A210" s="14"/>
      <c r="B210" s="15"/>
      <c r="C210" s="15"/>
      <c r="D210" s="247"/>
      <c r="E210" s="15"/>
      <c r="F210" s="15"/>
      <c r="G210" s="15"/>
      <c r="H210" s="15"/>
      <c r="I210" s="16"/>
      <c r="J210" s="15"/>
    </row>
    <row r="211" spans="1:10" ht="12" customHeight="1">
      <c r="A211" s="14"/>
      <c r="B211" s="15"/>
      <c r="C211" s="15"/>
      <c r="D211" s="247"/>
      <c r="E211" s="15"/>
      <c r="F211" s="15"/>
      <c r="G211" s="15"/>
      <c r="H211" s="15"/>
      <c r="I211" s="16"/>
      <c r="J211" s="15"/>
    </row>
    <row r="212" spans="1:10" ht="12" customHeight="1">
      <c r="A212" s="14"/>
      <c r="B212" s="15"/>
      <c r="C212" s="15"/>
      <c r="D212" s="247"/>
      <c r="E212" s="15"/>
      <c r="F212" s="15"/>
      <c r="G212" s="15"/>
      <c r="H212" s="15"/>
      <c r="I212" s="16"/>
      <c r="J212" s="15"/>
    </row>
    <row r="213" spans="1:10" ht="12" customHeight="1">
      <c r="A213" s="14"/>
      <c r="B213" s="15"/>
      <c r="C213" s="15"/>
      <c r="D213" s="247"/>
      <c r="E213" s="15"/>
      <c r="F213" s="15"/>
      <c r="G213" s="15"/>
      <c r="H213" s="15"/>
      <c r="I213" s="16"/>
      <c r="J213" s="15"/>
    </row>
    <row r="214" spans="1:10" ht="12" customHeight="1">
      <c r="A214" s="14"/>
      <c r="B214" s="15"/>
      <c r="C214" s="15"/>
      <c r="D214" s="247"/>
      <c r="E214" s="15"/>
      <c r="F214" s="15"/>
      <c r="G214" s="15"/>
      <c r="H214" s="15"/>
      <c r="I214" s="16"/>
      <c r="J214" s="15"/>
    </row>
    <row r="215" spans="1:10" ht="12" customHeight="1">
      <c r="A215" s="14"/>
      <c r="B215" s="15"/>
      <c r="C215" s="15"/>
      <c r="D215" s="247"/>
      <c r="E215" s="15"/>
      <c r="F215" s="15"/>
      <c r="G215" s="15"/>
      <c r="H215" s="15"/>
      <c r="I215" s="16"/>
      <c r="J215" s="15"/>
    </row>
    <row r="216" spans="1:10" ht="12" customHeight="1">
      <c r="A216" s="14"/>
      <c r="B216" s="15"/>
      <c r="C216" s="15"/>
      <c r="D216" s="247"/>
      <c r="E216" s="15"/>
      <c r="F216" s="15"/>
      <c r="G216" s="15"/>
      <c r="H216" s="15"/>
      <c r="I216" s="16"/>
      <c r="J216" s="15"/>
    </row>
    <row r="217" spans="1:10" ht="12" customHeight="1">
      <c r="A217" s="14"/>
      <c r="B217" s="15"/>
      <c r="C217" s="15"/>
      <c r="D217" s="247"/>
      <c r="E217" s="15"/>
      <c r="F217" s="15"/>
      <c r="G217" s="15"/>
      <c r="H217" s="15"/>
      <c r="I217" s="16"/>
      <c r="J217" s="15"/>
    </row>
    <row r="218" spans="1:10" ht="12" customHeight="1">
      <c r="A218" s="14"/>
      <c r="B218" s="15"/>
      <c r="C218" s="15"/>
      <c r="D218" s="247"/>
      <c r="E218" s="15"/>
      <c r="F218" s="15"/>
      <c r="G218" s="15"/>
      <c r="H218" s="15"/>
      <c r="I218" s="16"/>
      <c r="J218" s="15"/>
    </row>
    <row r="219" spans="1:10" ht="12" customHeight="1">
      <c r="A219" s="14"/>
      <c r="B219" s="15"/>
      <c r="C219" s="15"/>
      <c r="D219" s="247"/>
      <c r="E219" s="15"/>
      <c r="F219" s="15"/>
      <c r="G219" s="15"/>
      <c r="H219" s="15"/>
      <c r="I219" s="16"/>
      <c r="J219" s="15"/>
    </row>
    <row r="220" spans="1:10" ht="12" customHeight="1">
      <c r="A220" s="14"/>
      <c r="B220" s="15"/>
      <c r="C220" s="15"/>
      <c r="D220" s="247"/>
      <c r="E220" s="15"/>
      <c r="F220" s="15"/>
      <c r="G220" s="15"/>
      <c r="H220" s="15"/>
      <c r="I220" s="16"/>
      <c r="J220" s="15"/>
    </row>
    <row r="221" spans="1:10" ht="12" customHeight="1">
      <c r="A221" s="14"/>
      <c r="B221" s="15"/>
      <c r="C221" s="15"/>
      <c r="D221" s="247"/>
      <c r="E221" s="15"/>
      <c r="F221" s="15"/>
      <c r="G221" s="15"/>
      <c r="H221" s="15"/>
      <c r="I221" s="16"/>
      <c r="J221" s="15"/>
    </row>
    <row r="222" spans="1:10" ht="12" customHeight="1">
      <c r="A222" s="14"/>
      <c r="B222" s="15"/>
      <c r="C222" s="15"/>
      <c r="D222" s="247"/>
      <c r="E222" s="15"/>
      <c r="F222" s="15"/>
      <c r="G222" s="15"/>
      <c r="H222" s="15"/>
      <c r="I222" s="16"/>
      <c r="J222" s="15"/>
    </row>
    <row r="223" spans="1:10" ht="12" customHeight="1">
      <c r="A223" s="14"/>
      <c r="B223" s="15"/>
      <c r="C223" s="15"/>
      <c r="D223" s="247"/>
      <c r="E223" s="15"/>
      <c r="F223" s="15"/>
      <c r="G223" s="15"/>
      <c r="H223" s="15"/>
      <c r="I223" s="16"/>
      <c r="J223" s="15"/>
    </row>
    <row r="224" spans="1:10" ht="12" customHeight="1">
      <c r="A224" s="14"/>
      <c r="B224" s="15"/>
      <c r="C224" s="15"/>
      <c r="D224" s="247"/>
      <c r="E224" s="15"/>
      <c r="F224" s="15"/>
      <c r="G224" s="15"/>
      <c r="H224" s="15"/>
      <c r="I224" s="16"/>
      <c r="J224" s="15"/>
    </row>
    <row r="225" spans="1:10" ht="12" customHeight="1">
      <c r="A225" s="14"/>
      <c r="B225" s="15"/>
      <c r="C225" s="15"/>
      <c r="D225" s="247"/>
      <c r="E225" s="15"/>
      <c r="F225" s="15"/>
      <c r="G225" s="15"/>
      <c r="H225" s="15"/>
      <c r="I225" s="16"/>
      <c r="J225" s="15"/>
    </row>
    <row r="226" spans="1:10" ht="12" customHeight="1">
      <c r="A226" s="14"/>
      <c r="B226" s="15"/>
      <c r="C226" s="15"/>
      <c r="D226" s="247"/>
      <c r="E226" s="15"/>
      <c r="F226" s="15"/>
      <c r="G226" s="15"/>
      <c r="H226" s="15"/>
      <c r="I226" s="16"/>
      <c r="J226" s="15"/>
    </row>
    <row r="227" spans="1:10" ht="12" customHeight="1">
      <c r="A227" s="14"/>
      <c r="B227" s="15"/>
      <c r="C227" s="15"/>
      <c r="D227" s="247"/>
      <c r="E227" s="15"/>
      <c r="F227" s="15"/>
      <c r="G227" s="15"/>
      <c r="H227" s="15"/>
      <c r="I227" s="16"/>
      <c r="J227" s="15"/>
    </row>
    <row r="228" spans="1:10" ht="12" customHeight="1">
      <c r="A228" s="14"/>
      <c r="B228" s="15"/>
      <c r="C228" s="15"/>
      <c r="D228" s="247"/>
      <c r="E228" s="15"/>
      <c r="F228" s="15"/>
      <c r="G228" s="15"/>
      <c r="H228" s="15"/>
      <c r="I228" s="16"/>
      <c r="J228" s="15"/>
    </row>
    <row r="229" spans="1:10" ht="12" customHeight="1">
      <c r="A229" s="14"/>
      <c r="B229" s="15"/>
      <c r="C229" s="15"/>
      <c r="D229" s="247"/>
      <c r="E229" s="15"/>
      <c r="F229" s="15"/>
      <c r="G229" s="15"/>
      <c r="H229" s="15"/>
      <c r="I229" s="16"/>
      <c r="J229" s="15"/>
    </row>
    <row r="230" spans="1:10" ht="12" customHeight="1">
      <c r="A230" s="14"/>
      <c r="B230" s="15"/>
      <c r="C230" s="15"/>
      <c r="D230" s="247"/>
      <c r="E230" s="15"/>
      <c r="F230" s="15"/>
      <c r="G230" s="15"/>
      <c r="H230" s="15"/>
      <c r="I230" s="16"/>
      <c r="J230" s="15"/>
    </row>
    <row r="231" spans="1:10" ht="12" customHeight="1">
      <c r="A231" s="14"/>
      <c r="B231" s="15"/>
      <c r="C231" s="15"/>
      <c r="D231" s="247"/>
      <c r="E231" s="15"/>
      <c r="F231" s="15"/>
      <c r="G231" s="15"/>
      <c r="H231" s="15"/>
      <c r="I231" s="16"/>
      <c r="J231" s="15"/>
    </row>
    <row r="232" spans="1:10" ht="12" customHeight="1">
      <c r="A232" s="14"/>
      <c r="B232" s="15"/>
      <c r="C232" s="15"/>
      <c r="D232" s="247"/>
      <c r="E232" s="15"/>
      <c r="F232" s="15"/>
      <c r="G232" s="15"/>
      <c r="H232" s="15"/>
      <c r="I232" s="16"/>
      <c r="J232" s="15"/>
    </row>
    <row r="233" spans="1:10" ht="12" customHeight="1">
      <c r="A233" s="14"/>
      <c r="B233" s="15"/>
      <c r="C233" s="15"/>
      <c r="D233" s="247"/>
      <c r="E233" s="15"/>
      <c r="F233" s="15"/>
      <c r="G233" s="15"/>
      <c r="H233" s="15"/>
      <c r="I233" s="16"/>
      <c r="J233" s="15"/>
    </row>
    <row r="234" spans="1:10" ht="12" customHeight="1">
      <c r="A234" s="14"/>
      <c r="B234" s="15"/>
      <c r="C234" s="15"/>
      <c r="D234" s="247"/>
      <c r="E234" s="15"/>
      <c r="F234" s="15"/>
      <c r="G234" s="15"/>
      <c r="H234" s="15"/>
      <c r="I234" s="16"/>
      <c r="J234" s="15"/>
    </row>
    <row r="235" spans="1:10" ht="12" customHeight="1">
      <c r="A235" s="14"/>
      <c r="B235" s="15"/>
      <c r="C235" s="15"/>
      <c r="D235" s="247"/>
      <c r="E235" s="15"/>
      <c r="F235" s="15"/>
      <c r="G235" s="15"/>
      <c r="H235" s="15"/>
      <c r="I235" s="16"/>
      <c r="J235" s="15"/>
    </row>
    <row r="236" spans="1:10" ht="12" customHeight="1">
      <c r="A236" s="14"/>
      <c r="B236" s="15"/>
      <c r="C236" s="15"/>
      <c r="D236" s="247"/>
      <c r="E236" s="15"/>
      <c r="F236" s="15"/>
      <c r="G236" s="15"/>
      <c r="H236" s="15"/>
      <c r="I236" s="16"/>
      <c r="J236" s="15"/>
    </row>
    <row r="237" spans="1:10" ht="12" customHeight="1">
      <c r="A237" s="14"/>
      <c r="B237" s="15"/>
      <c r="C237" s="15"/>
      <c r="D237" s="247"/>
      <c r="E237" s="15"/>
      <c r="F237" s="15"/>
      <c r="G237" s="15"/>
      <c r="H237" s="15"/>
      <c r="I237" s="16"/>
      <c r="J237" s="15"/>
    </row>
    <row r="238" spans="1:10" ht="12" customHeight="1">
      <c r="A238" s="14"/>
      <c r="B238" s="15"/>
      <c r="C238" s="15"/>
      <c r="D238" s="247"/>
      <c r="E238" s="15"/>
      <c r="F238" s="15"/>
      <c r="G238" s="15"/>
      <c r="H238" s="15"/>
      <c r="I238" s="16"/>
      <c r="J238" s="15"/>
    </row>
    <row r="239" spans="1:10" ht="12" customHeight="1">
      <c r="A239" s="14"/>
      <c r="B239" s="15"/>
      <c r="C239" s="15"/>
      <c r="D239" s="247"/>
      <c r="E239" s="15"/>
      <c r="F239" s="15"/>
      <c r="G239" s="15"/>
      <c r="H239" s="15"/>
      <c r="I239" s="16"/>
      <c r="J239" s="15"/>
    </row>
    <row r="240" spans="1:10" ht="12" customHeight="1">
      <c r="A240" s="14"/>
      <c r="B240" s="15"/>
      <c r="C240" s="15"/>
      <c r="D240" s="247"/>
      <c r="E240" s="15"/>
      <c r="F240" s="15"/>
      <c r="G240" s="15"/>
      <c r="H240" s="15"/>
      <c r="I240" s="16"/>
      <c r="J240" s="15"/>
    </row>
    <row r="241" spans="1:10" ht="12" customHeight="1">
      <c r="A241" s="14"/>
      <c r="B241" s="15"/>
      <c r="C241" s="15"/>
      <c r="D241" s="247"/>
      <c r="E241" s="15"/>
      <c r="F241" s="15"/>
      <c r="G241" s="15"/>
      <c r="H241" s="15"/>
      <c r="I241" s="16"/>
      <c r="J241" s="15"/>
    </row>
    <row r="242" spans="1:10" ht="12" customHeight="1">
      <c r="A242" s="14"/>
      <c r="B242" s="15"/>
      <c r="C242" s="15"/>
      <c r="D242" s="247"/>
      <c r="E242" s="15"/>
      <c r="F242" s="15"/>
      <c r="G242" s="15"/>
      <c r="H242" s="15"/>
      <c r="I242" s="16"/>
      <c r="J242" s="15"/>
    </row>
    <row r="243" spans="1:10" ht="12" customHeight="1">
      <c r="A243" s="14"/>
      <c r="B243" s="15"/>
      <c r="C243" s="15"/>
      <c r="D243" s="247"/>
      <c r="E243" s="15"/>
      <c r="F243" s="15"/>
      <c r="G243" s="15"/>
      <c r="H243" s="15"/>
      <c r="I243" s="16"/>
      <c r="J243" s="15"/>
    </row>
    <row r="244" spans="1:10" ht="12" customHeight="1">
      <c r="A244" s="14"/>
      <c r="B244" s="15"/>
      <c r="C244" s="15"/>
      <c r="D244" s="247"/>
      <c r="E244" s="15"/>
      <c r="F244" s="15"/>
      <c r="G244" s="15"/>
      <c r="H244" s="15"/>
      <c r="I244" s="16"/>
      <c r="J244" s="15"/>
    </row>
    <row r="245" spans="1:10" ht="12" customHeight="1">
      <c r="A245" s="14"/>
      <c r="B245" s="15"/>
      <c r="C245" s="15"/>
      <c r="D245" s="247"/>
      <c r="E245" s="15"/>
      <c r="F245" s="15"/>
      <c r="G245" s="15"/>
      <c r="H245" s="15"/>
      <c r="I245" s="16"/>
      <c r="J245" s="15"/>
    </row>
    <row r="246" spans="1:10" ht="12" customHeight="1">
      <c r="A246" s="14"/>
      <c r="B246" s="15"/>
      <c r="C246" s="15"/>
      <c r="D246" s="247"/>
      <c r="E246" s="15"/>
      <c r="F246" s="15"/>
      <c r="G246" s="15"/>
      <c r="H246" s="15"/>
      <c r="I246" s="16"/>
      <c r="J246" s="15"/>
    </row>
    <row r="247" spans="1:10" ht="12" customHeight="1">
      <c r="A247" s="14"/>
      <c r="B247" s="15"/>
      <c r="C247" s="15"/>
      <c r="D247" s="247"/>
      <c r="E247" s="15"/>
      <c r="F247" s="15"/>
      <c r="G247" s="15"/>
      <c r="H247" s="15"/>
      <c r="I247" s="16"/>
      <c r="J247" s="15"/>
    </row>
    <row r="248" spans="1:10" ht="12" customHeight="1">
      <c r="A248" s="14"/>
      <c r="B248" s="15"/>
      <c r="C248" s="15"/>
      <c r="D248" s="247"/>
      <c r="E248" s="15"/>
      <c r="F248" s="15"/>
      <c r="G248" s="15"/>
      <c r="H248" s="15"/>
      <c r="I248" s="16"/>
      <c r="J248" s="15"/>
    </row>
    <row r="249" spans="1:10" ht="12" customHeight="1">
      <c r="A249" s="14"/>
      <c r="B249" s="15"/>
      <c r="C249" s="15"/>
      <c r="D249" s="247"/>
      <c r="E249" s="15"/>
      <c r="F249" s="15"/>
      <c r="G249" s="15"/>
      <c r="H249" s="15"/>
      <c r="I249" s="16"/>
      <c r="J249" s="15"/>
    </row>
    <row r="250" spans="1:10" ht="12" customHeight="1">
      <c r="A250" s="14"/>
      <c r="B250" s="15"/>
      <c r="C250" s="15"/>
      <c r="D250" s="247"/>
      <c r="E250" s="15"/>
      <c r="F250" s="15"/>
      <c r="G250" s="15"/>
      <c r="H250" s="15"/>
      <c r="I250" s="16"/>
      <c r="J250" s="15"/>
    </row>
    <row r="251" spans="1:10" ht="12" customHeight="1">
      <c r="A251" s="14"/>
      <c r="B251" s="15"/>
      <c r="C251" s="15"/>
      <c r="D251" s="247"/>
      <c r="E251" s="15"/>
      <c r="F251" s="15"/>
      <c r="G251" s="15"/>
      <c r="H251" s="15"/>
      <c r="I251" s="16"/>
      <c r="J251" s="15"/>
    </row>
    <row r="252" spans="1:10" ht="12" customHeight="1">
      <c r="A252" s="14"/>
      <c r="B252" s="15"/>
      <c r="C252" s="15"/>
      <c r="D252" s="247"/>
      <c r="E252" s="15"/>
      <c r="F252" s="15"/>
      <c r="G252" s="15"/>
      <c r="H252" s="15"/>
      <c r="I252" s="16"/>
      <c r="J252" s="15"/>
    </row>
    <row r="253" spans="1:10" ht="12" customHeight="1">
      <c r="A253" s="14"/>
      <c r="B253" s="15"/>
      <c r="C253" s="15"/>
      <c r="D253" s="247"/>
      <c r="E253" s="15"/>
      <c r="F253" s="15"/>
      <c r="G253" s="15"/>
      <c r="H253" s="15"/>
      <c r="I253" s="16"/>
      <c r="J253" s="15"/>
    </row>
    <row r="254" spans="1:10" ht="12" customHeight="1">
      <c r="A254" s="14"/>
      <c r="B254" s="15"/>
      <c r="C254" s="15"/>
      <c r="D254" s="247"/>
      <c r="E254" s="15"/>
      <c r="F254" s="15"/>
      <c r="G254" s="15"/>
      <c r="H254" s="15"/>
      <c r="I254" s="16"/>
      <c r="J254" s="15"/>
    </row>
  </sheetData>
  <sheetProtection password="DC2A" sheet="1" formatCells="0" selectLockedCells="1"/>
  <mergeCells count="13">
    <mergeCell ref="G6:J6"/>
    <mergeCell ref="G7:J7"/>
    <mergeCell ref="G3:J3"/>
    <mergeCell ref="G22:J22"/>
    <mergeCell ref="G5:J5"/>
    <mergeCell ref="G8:J21"/>
    <mergeCell ref="B3:D3"/>
    <mergeCell ref="G4:J4"/>
    <mergeCell ref="B4:D4"/>
    <mergeCell ref="G1:J1"/>
    <mergeCell ref="H2:I2"/>
    <mergeCell ref="E4:F4"/>
    <mergeCell ref="E3:F3"/>
  </mergeCells>
  <dataValidations count="1">
    <dataValidation type="list" allowBlank="1" showInputMessage="1" showErrorMessage="1" errorTitle="Error" error="La calificación es de 1 a 4" sqref="D13:D20 D22 D11">
      <formula1>$B$49:$E$49</formula1>
    </dataValidation>
  </dataValidations>
  <printOptions horizontalCentered="1"/>
  <pageMargins left="0.27" right="0.2755905511811024" top="0.46" bottom="0.61" header="0" footer="0"/>
  <pageSetup horizontalDpi="300" verticalDpi="300" orientation="portrait" paperSize="9" scale="80" r:id="rId3"/>
  <legacyDrawing r:id="rId2"/>
</worksheet>
</file>

<file path=xl/worksheets/sheet9.xml><?xml version="1.0" encoding="utf-8"?>
<worksheet xmlns="http://schemas.openxmlformats.org/spreadsheetml/2006/main" xmlns:r="http://schemas.openxmlformats.org/officeDocument/2006/relationships">
  <dimension ref="A1:M264"/>
  <sheetViews>
    <sheetView zoomScalePageLayoutView="0" workbookViewId="0" topLeftCell="A1">
      <selection activeCell="K10" sqref="K10"/>
    </sheetView>
  </sheetViews>
  <sheetFormatPr defaultColWidth="11.421875" defaultRowHeight="12" customHeight="1"/>
  <cols>
    <col min="1" max="1" width="1.7109375" style="64" customWidth="1"/>
    <col min="2" max="2" width="9.7109375" style="17" customWidth="1"/>
    <col min="3" max="3" width="66.8515625" style="17" customWidth="1"/>
    <col min="4" max="4" width="11.28125" style="250" customWidth="1"/>
    <col min="5" max="5" width="11.8515625" style="17" customWidth="1"/>
    <col min="6" max="6" width="10.28125" style="17" customWidth="1"/>
    <col min="7" max="7" width="2.421875" style="17" customWidth="1"/>
    <col min="8" max="8" width="3.7109375" style="17" customWidth="1"/>
    <col min="9" max="9" width="3.7109375" style="66" customWidth="1"/>
    <col min="10" max="10" width="3.140625" style="17" customWidth="1"/>
    <col min="11" max="11" width="14.28125" style="17" customWidth="1"/>
    <col min="12" max="12" width="11.421875" style="17" customWidth="1"/>
    <col min="13" max="13" width="110.421875" style="17" customWidth="1"/>
    <col min="14" max="16384" width="11.421875" style="17" customWidth="1"/>
  </cols>
  <sheetData>
    <row r="1" spans="1:10" s="30" customFormat="1" ht="20.25" customHeight="1" thickBot="1" thickTop="1">
      <c r="A1" s="31"/>
      <c r="B1" s="239" t="s">
        <v>187</v>
      </c>
      <c r="C1" s="240"/>
      <c r="D1" s="246"/>
      <c r="E1" s="240"/>
      <c r="F1" s="241"/>
      <c r="G1" s="917" t="s">
        <v>354</v>
      </c>
      <c r="H1" s="918"/>
      <c r="I1" s="918"/>
      <c r="J1" s="919"/>
    </row>
    <row r="2" spans="1:10" ht="18.75" customHeight="1" thickBot="1">
      <c r="A2" s="14"/>
      <c r="B2" s="242"/>
      <c r="C2" s="19"/>
      <c r="D2" s="247"/>
      <c r="E2" s="15"/>
      <c r="F2" s="15"/>
      <c r="G2" s="36"/>
      <c r="H2" s="651">
        <v>5</v>
      </c>
      <c r="I2" s="652"/>
      <c r="J2" s="168"/>
    </row>
    <row r="3" spans="1:10" ht="22.5" customHeight="1" thickBot="1">
      <c r="A3" s="14"/>
      <c r="B3" s="667" t="s">
        <v>355</v>
      </c>
      <c r="C3" s="636"/>
      <c r="D3" s="684"/>
      <c r="E3" s="599" t="s">
        <v>353</v>
      </c>
      <c r="F3" s="601"/>
      <c r="G3" s="658" t="s">
        <v>266</v>
      </c>
      <c r="H3" s="659"/>
      <c r="I3" s="659"/>
      <c r="J3" s="660"/>
    </row>
    <row r="4" spans="1:10" ht="21.75" customHeight="1" thickBot="1">
      <c r="A4" s="14"/>
      <c r="B4" s="670">
        <f>'Portada Pag 1'!A11</f>
        <v>0</v>
      </c>
      <c r="C4" s="671"/>
      <c r="D4" s="672"/>
      <c r="E4" s="632">
        <f>'Portada Pag 1'!R11</f>
        <v>0</v>
      </c>
      <c r="F4" s="634"/>
      <c r="G4" s="629">
        <f>'Portada Pag 1'!V11</f>
        <v>0</v>
      </c>
      <c r="H4" s="630"/>
      <c r="I4" s="630"/>
      <c r="J4" s="631"/>
    </row>
    <row r="5" spans="1:11" ht="19.5" customHeight="1" thickBot="1" thickTop="1">
      <c r="A5" s="14"/>
      <c r="B5" s="292" t="s">
        <v>308</v>
      </c>
      <c r="C5" s="290" t="s">
        <v>309</v>
      </c>
      <c r="D5" s="291" t="s">
        <v>317</v>
      </c>
      <c r="E5" s="291" t="s">
        <v>319</v>
      </c>
      <c r="F5" s="291" t="s">
        <v>318</v>
      </c>
      <c r="G5" s="928"/>
      <c r="H5" s="929"/>
      <c r="I5" s="929"/>
      <c r="J5" s="930"/>
      <c r="K5" s="293"/>
    </row>
    <row r="6" spans="1:10" ht="24.75" customHeight="1" thickBot="1" thickTop="1">
      <c r="A6" s="14"/>
      <c r="B6" s="257">
        <v>4.1</v>
      </c>
      <c r="C6" s="255" t="s">
        <v>310</v>
      </c>
      <c r="D6" s="288"/>
      <c r="E6" s="111"/>
      <c r="F6" s="112"/>
      <c r="G6" s="920"/>
      <c r="H6" s="921"/>
      <c r="I6" s="921"/>
      <c r="J6" s="922"/>
    </row>
    <row r="7" spans="1:10" ht="22.5" customHeight="1" thickBot="1" thickTop="1">
      <c r="A7" s="14"/>
      <c r="B7" s="259" t="s">
        <v>311</v>
      </c>
      <c r="C7" s="254" t="s">
        <v>390</v>
      </c>
      <c r="D7" s="336"/>
      <c r="E7" s="282">
        <f>SUM(E8:E29)</f>
        <v>0.4</v>
      </c>
      <c r="F7" s="282">
        <f>SUM(F8:F29)</f>
        <v>0.4</v>
      </c>
      <c r="G7" s="949">
        <f>E7*0.1</f>
        <v>0.04000000000000001</v>
      </c>
      <c r="H7" s="950"/>
      <c r="I7" s="950"/>
      <c r="J7" s="951"/>
    </row>
    <row r="8" spans="1:10" ht="23.25" customHeight="1" thickBot="1" thickTop="1">
      <c r="A8" s="14"/>
      <c r="B8" s="445"/>
      <c r="C8" s="442" t="s">
        <v>415</v>
      </c>
      <c r="D8" s="284"/>
      <c r="E8" s="336"/>
      <c r="F8" s="336"/>
      <c r="G8" s="940"/>
      <c r="H8" s="941"/>
      <c r="I8" s="941"/>
      <c r="J8" s="942"/>
    </row>
    <row r="9" spans="1:10" ht="33" customHeight="1" thickBot="1" thickTop="1">
      <c r="A9" s="14"/>
      <c r="B9" s="446"/>
      <c r="C9" s="443" t="s">
        <v>394</v>
      </c>
      <c r="D9" s="538">
        <v>4</v>
      </c>
      <c r="E9" s="260">
        <f>(D9*0.25)*F9</f>
        <v>0.01</v>
      </c>
      <c r="F9" s="339">
        <v>0.01</v>
      </c>
      <c r="G9" s="943"/>
      <c r="H9" s="944"/>
      <c r="I9" s="944"/>
      <c r="J9" s="945"/>
    </row>
    <row r="10" spans="1:13" ht="33" customHeight="1" thickBot="1" thickTop="1">
      <c r="A10" s="14"/>
      <c r="B10" s="447"/>
      <c r="C10" s="443" t="s">
        <v>395</v>
      </c>
      <c r="D10" s="538">
        <v>4</v>
      </c>
      <c r="E10" s="260">
        <f>(D10*0.25)*F10</f>
        <v>0.01</v>
      </c>
      <c r="F10" s="339">
        <v>0.01</v>
      </c>
      <c r="G10" s="943"/>
      <c r="H10" s="944"/>
      <c r="I10" s="944"/>
      <c r="J10" s="945"/>
      <c r="M10" s="303"/>
    </row>
    <row r="11" spans="1:13" ht="33" customHeight="1" thickBot="1" thickTop="1">
      <c r="A11" s="14"/>
      <c r="B11" s="437"/>
      <c r="C11" s="443" t="s">
        <v>396</v>
      </c>
      <c r="D11" s="338">
        <v>4</v>
      </c>
      <c r="E11" s="260">
        <f>(D11*0.25)*F11</f>
        <v>0.02</v>
      </c>
      <c r="F11" s="339">
        <v>0.02</v>
      </c>
      <c r="G11" s="943"/>
      <c r="H11" s="944"/>
      <c r="I11" s="944"/>
      <c r="J11" s="945"/>
      <c r="M11" s="302"/>
    </row>
    <row r="12" spans="1:10" ht="33" customHeight="1" thickBot="1" thickTop="1">
      <c r="A12" s="14"/>
      <c r="B12" s="448"/>
      <c r="C12" s="443" t="s">
        <v>397</v>
      </c>
      <c r="D12" s="338">
        <v>4</v>
      </c>
      <c r="E12" s="260">
        <f>(D12*0.25)*F12</f>
        <v>0.02</v>
      </c>
      <c r="F12" s="339">
        <v>0.02</v>
      </c>
      <c r="G12" s="943"/>
      <c r="H12" s="944"/>
      <c r="I12" s="944"/>
      <c r="J12" s="945"/>
    </row>
    <row r="13" spans="1:10" ht="33" customHeight="1" thickBot="1" thickTop="1">
      <c r="A13" s="14"/>
      <c r="B13" s="448"/>
      <c r="C13" s="443" t="s">
        <v>398</v>
      </c>
      <c r="D13" s="338">
        <v>4</v>
      </c>
      <c r="E13" s="260">
        <f aca="true" t="shared" si="0" ref="E13:E29">(D13*0.25)*F13</f>
        <v>0.02</v>
      </c>
      <c r="F13" s="339">
        <v>0.02</v>
      </c>
      <c r="G13" s="943"/>
      <c r="H13" s="944"/>
      <c r="I13" s="944"/>
      <c r="J13" s="945"/>
    </row>
    <row r="14" spans="1:10" ht="42" customHeight="1" thickBot="1" thickTop="1">
      <c r="A14" s="14"/>
      <c r="B14" s="448"/>
      <c r="C14" s="443" t="s">
        <v>399</v>
      </c>
      <c r="D14" s="338">
        <v>4</v>
      </c>
      <c r="E14" s="260">
        <f t="shared" si="0"/>
        <v>0.02</v>
      </c>
      <c r="F14" s="339">
        <v>0.02</v>
      </c>
      <c r="G14" s="943"/>
      <c r="H14" s="944"/>
      <c r="I14" s="944"/>
      <c r="J14" s="945"/>
    </row>
    <row r="15" spans="1:10" ht="33" customHeight="1" thickBot="1" thickTop="1">
      <c r="A15" s="14"/>
      <c r="B15" s="448"/>
      <c r="C15" s="443" t="s">
        <v>400</v>
      </c>
      <c r="D15" s="338">
        <v>4</v>
      </c>
      <c r="E15" s="260">
        <f t="shared" si="0"/>
        <v>0.01</v>
      </c>
      <c r="F15" s="339">
        <v>0.01</v>
      </c>
      <c r="G15" s="943"/>
      <c r="H15" s="944"/>
      <c r="I15" s="944"/>
      <c r="J15" s="945"/>
    </row>
    <row r="16" spans="1:10" ht="33" customHeight="1" thickBot="1" thickTop="1">
      <c r="A16" s="14"/>
      <c r="B16" s="448"/>
      <c r="C16" s="443" t="s">
        <v>401</v>
      </c>
      <c r="D16" s="338">
        <v>4</v>
      </c>
      <c r="E16" s="260">
        <f t="shared" si="0"/>
        <v>0.02</v>
      </c>
      <c r="F16" s="339">
        <v>0.02</v>
      </c>
      <c r="G16" s="943"/>
      <c r="H16" s="944"/>
      <c r="I16" s="944"/>
      <c r="J16" s="945"/>
    </row>
    <row r="17" spans="1:10" ht="33" customHeight="1" thickBot="1" thickTop="1">
      <c r="A17" s="14"/>
      <c r="B17" s="448"/>
      <c r="C17" s="443" t="s">
        <v>402</v>
      </c>
      <c r="D17" s="338">
        <v>4</v>
      </c>
      <c r="E17" s="260">
        <f t="shared" si="0"/>
        <v>0.02</v>
      </c>
      <c r="F17" s="339">
        <v>0.02</v>
      </c>
      <c r="G17" s="943"/>
      <c r="H17" s="944"/>
      <c r="I17" s="944"/>
      <c r="J17" s="945"/>
    </row>
    <row r="18" spans="1:10" ht="33" customHeight="1" thickBot="1" thickTop="1">
      <c r="A18" s="14"/>
      <c r="B18" s="448"/>
      <c r="C18" s="443" t="s">
        <v>403</v>
      </c>
      <c r="D18" s="338">
        <v>4</v>
      </c>
      <c r="E18" s="260">
        <f t="shared" si="0"/>
        <v>0.01</v>
      </c>
      <c r="F18" s="339">
        <v>0.01</v>
      </c>
      <c r="G18" s="943"/>
      <c r="H18" s="944"/>
      <c r="I18" s="944"/>
      <c r="J18" s="945"/>
    </row>
    <row r="19" spans="1:10" ht="33" customHeight="1" thickBot="1" thickTop="1">
      <c r="A19" s="14"/>
      <c r="B19" s="448"/>
      <c r="C19" s="443" t="s">
        <v>404</v>
      </c>
      <c r="D19" s="338">
        <v>4</v>
      </c>
      <c r="E19" s="260">
        <f t="shared" si="0"/>
        <v>0.01</v>
      </c>
      <c r="F19" s="339">
        <v>0.01</v>
      </c>
      <c r="G19" s="943"/>
      <c r="H19" s="944"/>
      <c r="I19" s="944"/>
      <c r="J19" s="945"/>
    </row>
    <row r="20" spans="1:10" ht="33" customHeight="1" thickBot="1" thickTop="1">
      <c r="A20" s="14"/>
      <c r="B20" s="448"/>
      <c r="C20" s="443" t="s">
        <v>405</v>
      </c>
      <c r="D20" s="338">
        <v>4</v>
      </c>
      <c r="E20" s="260">
        <f t="shared" si="0"/>
        <v>0.02</v>
      </c>
      <c r="F20" s="339">
        <v>0.02</v>
      </c>
      <c r="G20" s="943"/>
      <c r="H20" s="944"/>
      <c r="I20" s="944"/>
      <c r="J20" s="945"/>
    </row>
    <row r="21" spans="1:10" ht="33" customHeight="1" thickBot="1" thickTop="1">
      <c r="A21" s="14"/>
      <c r="B21" s="448"/>
      <c r="C21" s="443" t="s">
        <v>406</v>
      </c>
      <c r="D21" s="338">
        <v>4</v>
      </c>
      <c r="E21" s="260">
        <f t="shared" si="0"/>
        <v>0.02</v>
      </c>
      <c r="F21" s="339">
        <v>0.02</v>
      </c>
      <c r="G21" s="943"/>
      <c r="H21" s="944"/>
      <c r="I21" s="944"/>
      <c r="J21" s="945"/>
    </row>
    <row r="22" spans="1:13" ht="33" customHeight="1" thickBot="1" thickTop="1">
      <c r="A22" s="14"/>
      <c r="B22" s="448"/>
      <c r="C22" s="443" t="s">
        <v>407</v>
      </c>
      <c r="D22" s="338">
        <v>4</v>
      </c>
      <c r="E22" s="260">
        <f t="shared" si="0"/>
        <v>0.02</v>
      </c>
      <c r="F22" s="339">
        <v>0.02</v>
      </c>
      <c r="G22" s="943"/>
      <c r="H22" s="944"/>
      <c r="I22" s="944"/>
      <c r="J22" s="945"/>
      <c r="M22" s="302"/>
    </row>
    <row r="23" spans="1:10" ht="33" customHeight="1" thickBot="1" thickTop="1">
      <c r="A23" s="14"/>
      <c r="B23" s="448"/>
      <c r="C23" s="443" t="s">
        <v>408</v>
      </c>
      <c r="D23" s="338">
        <v>4</v>
      </c>
      <c r="E23" s="260">
        <f t="shared" si="0"/>
        <v>0.02</v>
      </c>
      <c r="F23" s="339">
        <v>0.02</v>
      </c>
      <c r="G23" s="943"/>
      <c r="H23" s="944"/>
      <c r="I23" s="944"/>
      <c r="J23" s="945"/>
    </row>
    <row r="24" spans="1:10" ht="33" customHeight="1" thickBot="1" thickTop="1">
      <c r="A24" s="14"/>
      <c r="B24" s="448"/>
      <c r="C24" s="443" t="s">
        <v>409</v>
      </c>
      <c r="D24" s="338">
        <v>4</v>
      </c>
      <c r="E24" s="260">
        <f t="shared" si="0"/>
        <v>0.02</v>
      </c>
      <c r="F24" s="339">
        <v>0.02</v>
      </c>
      <c r="G24" s="943"/>
      <c r="H24" s="944"/>
      <c r="I24" s="944"/>
      <c r="J24" s="945"/>
    </row>
    <row r="25" spans="1:10" ht="33" customHeight="1" thickBot="1" thickTop="1">
      <c r="A25" s="14"/>
      <c r="B25" s="448"/>
      <c r="C25" s="443" t="s">
        <v>410</v>
      </c>
      <c r="D25" s="338">
        <v>4</v>
      </c>
      <c r="E25" s="260">
        <f t="shared" si="0"/>
        <v>0.02</v>
      </c>
      <c r="F25" s="339">
        <v>0.02</v>
      </c>
      <c r="G25" s="943"/>
      <c r="H25" s="944"/>
      <c r="I25" s="944"/>
      <c r="J25" s="945"/>
    </row>
    <row r="26" spans="1:10" ht="33" customHeight="1" thickBot="1" thickTop="1">
      <c r="A26" s="14"/>
      <c r="B26" s="448"/>
      <c r="C26" s="443" t="s">
        <v>411</v>
      </c>
      <c r="D26" s="338">
        <v>4</v>
      </c>
      <c r="E26" s="260">
        <f t="shared" si="0"/>
        <v>0.03</v>
      </c>
      <c r="F26" s="339">
        <v>0.03</v>
      </c>
      <c r="G26" s="943"/>
      <c r="H26" s="944"/>
      <c r="I26" s="944"/>
      <c r="J26" s="945"/>
    </row>
    <row r="27" spans="1:10" ht="33" customHeight="1" thickBot="1" thickTop="1">
      <c r="A27" s="14"/>
      <c r="B27" s="448"/>
      <c r="C27" s="443" t="s">
        <v>412</v>
      </c>
      <c r="D27" s="338">
        <v>4</v>
      </c>
      <c r="E27" s="260">
        <f t="shared" si="0"/>
        <v>0.02</v>
      </c>
      <c r="F27" s="339">
        <v>0.02</v>
      </c>
      <c r="G27" s="943"/>
      <c r="H27" s="944"/>
      <c r="I27" s="944"/>
      <c r="J27" s="945"/>
    </row>
    <row r="28" spans="1:10" ht="33" customHeight="1" thickBot="1" thickTop="1">
      <c r="A28" s="14"/>
      <c r="B28" s="448"/>
      <c r="C28" s="443" t="s">
        <v>413</v>
      </c>
      <c r="D28" s="338">
        <v>4</v>
      </c>
      <c r="E28" s="260">
        <f t="shared" si="0"/>
        <v>0.03</v>
      </c>
      <c r="F28" s="339">
        <v>0.03</v>
      </c>
      <c r="G28" s="943"/>
      <c r="H28" s="944"/>
      <c r="I28" s="944"/>
      <c r="J28" s="945"/>
    </row>
    <row r="29" spans="1:10" ht="33" customHeight="1" thickBot="1" thickTop="1">
      <c r="A29" s="14"/>
      <c r="B29" s="449"/>
      <c r="C29" s="444" t="s">
        <v>414</v>
      </c>
      <c r="D29" s="338">
        <v>4</v>
      </c>
      <c r="E29" s="261">
        <f t="shared" si="0"/>
        <v>0.03</v>
      </c>
      <c r="F29" s="340">
        <v>0.03</v>
      </c>
      <c r="G29" s="946"/>
      <c r="H29" s="947"/>
      <c r="I29" s="947"/>
      <c r="J29" s="948"/>
    </row>
    <row r="30" spans="1:10" ht="40.5" customHeight="1" thickTop="1">
      <c r="A30" s="14"/>
      <c r="B30"/>
      <c r="C30"/>
      <c r="D30"/>
      <c r="E30"/>
      <c r="F30" s="341"/>
      <c r="G30"/>
      <c r="H30"/>
      <c r="I30"/>
      <c r="J30"/>
    </row>
    <row r="31" spans="1:10" ht="39" customHeight="1">
      <c r="A31" s="14"/>
      <c r="B31"/>
      <c r="C31"/>
      <c r="D31"/>
      <c r="E31"/>
      <c r="F31"/>
      <c r="G31"/>
      <c r="H31"/>
      <c r="I31"/>
      <c r="J31"/>
    </row>
    <row r="32" spans="1:10" ht="41.25" customHeight="1">
      <c r="A32" s="14"/>
      <c r="B32"/>
      <c r="C32"/>
      <c r="D32"/>
      <c r="E32"/>
      <c r="F32"/>
      <c r="G32"/>
      <c r="H32"/>
      <c r="I32"/>
      <c r="J32"/>
    </row>
    <row r="33" spans="1:10" ht="29.25" customHeight="1">
      <c r="A33"/>
      <c r="B33"/>
      <c r="C33"/>
      <c r="D33" s="249"/>
      <c r="E33"/>
      <c r="F33"/>
      <c r="G33"/>
      <c r="H33"/>
      <c r="I33"/>
      <c r="J33"/>
    </row>
    <row r="34" spans="1:10" ht="29.25" customHeight="1">
      <c r="A34"/>
      <c r="B34"/>
      <c r="C34"/>
      <c r="D34" s="249"/>
      <c r="E34"/>
      <c r="F34"/>
      <c r="G34"/>
      <c r="H34"/>
      <c r="I34"/>
      <c r="J34"/>
    </row>
    <row r="35" spans="1:10" ht="29.25" customHeight="1">
      <c r="A35"/>
      <c r="B35"/>
      <c r="C35"/>
      <c r="D35" s="249"/>
      <c r="E35"/>
      <c r="F35"/>
      <c r="G35"/>
      <c r="H35"/>
      <c r="I35"/>
      <c r="J35"/>
    </row>
    <row r="36" spans="1:10" ht="12" customHeight="1">
      <c r="A36" s="40"/>
      <c r="B36" s="40"/>
      <c r="C36" s="40"/>
      <c r="E36" s="40"/>
      <c r="F36" s="40"/>
      <c r="G36" s="40"/>
      <c r="H36" s="40"/>
      <c r="I36" s="40"/>
      <c r="J36" s="40"/>
    </row>
    <row r="37" spans="1:10" ht="12" customHeight="1">
      <c r="A37" s="40"/>
      <c r="B37" s="40"/>
      <c r="C37" s="40"/>
      <c r="E37" s="40"/>
      <c r="F37" s="40"/>
      <c r="G37" s="40"/>
      <c r="H37" s="40"/>
      <c r="I37" s="40"/>
      <c r="J37" s="40"/>
    </row>
    <row r="38" spans="1:10" ht="12" customHeight="1">
      <c r="A38" s="40"/>
      <c r="B38" s="40"/>
      <c r="C38" s="40"/>
      <c r="E38" s="40"/>
      <c r="F38" s="40"/>
      <c r="G38" s="40"/>
      <c r="H38" s="40"/>
      <c r="I38" s="40"/>
      <c r="J38" s="40"/>
    </row>
    <row r="39" spans="1:10" ht="12" customHeight="1">
      <c r="A39" s="40"/>
      <c r="B39" s="40"/>
      <c r="C39" s="40"/>
      <c r="E39" s="40"/>
      <c r="F39" s="40"/>
      <c r="G39" s="40"/>
      <c r="H39" s="40"/>
      <c r="I39" s="40"/>
      <c r="J39" s="40"/>
    </row>
    <row r="40" spans="1:10" ht="12" customHeight="1">
      <c r="A40" s="40"/>
      <c r="B40" s="40"/>
      <c r="C40" s="40"/>
      <c r="E40" s="40"/>
      <c r="F40" s="40"/>
      <c r="G40" s="40"/>
      <c r="H40" s="40"/>
      <c r="I40" s="40"/>
      <c r="J40" s="40"/>
    </row>
    <row r="41" spans="1:10" ht="12" customHeight="1">
      <c r="A41" s="40"/>
      <c r="B41" s="40"/>
      <c r="C41" s="40"/>
      <c r="E41" s="40"/>
      <c r="F41" s="40"/>
      <c r="G41" s="40"/>
      <c r="H41" s="40"/>
      <c r="I41" s="40"/>
      <c r="J41" s="40"/>
    </row>
    <row r="42" spans="1:9" ht="15">
      <c r="A42" s="14"/>
      <c r="B42" s="15"/>
      <c r="C42" s="15"/>
      <c r="D42" s="247"/>
      <c r="E42" s="15"/>
      <c r="F42" s="15"/>
      <c r="G42" s="15"/>
      <c r="H42" s="15"/>
      <c r="I42" s="16"/>
    </row>
    <row r="43" spans="1:9" ht="15.75">
      <c r="A43" s="14"/>
      <c r="B43" s="18"/>
      <c r="C43" s="19"/>
      <c r="D43" s="247"/>
      <c r="E43" s="15"/>
      <c r="F43" s="15"/>
      <c r="G43" s="15"/>
      <c r="I43" s="69"/>
    </row>
    <row r="44" spans="1:10" ht="12" customHeight="1">
      <c r="A44" s="14"/>
      <c r="B44" s="19"/>
      <c r="C44" s="19"/>
      <c r="D44" s="247"/>
      <c r="E44" s="15"/>
      <c r="F44" s="15"/>
      <c r="G44" s="15"/>
      <c r="H44" s="15"/>
      <c r="I44" s="16"/>
      <c r="J44" s="15"/>
    </row>
    <row r="45" spans="1:10" ht="12" customHeight="1">
      <c r="A45" s="14"/>
      <c r="B45" s="15"/>
      <c r="C45" s="19"/>
      <c r="D45" s="247"/>
      <c r="E45" s="15"/>
      <c r="F45" s="15"/>
      <c r="G45" s="15"/>
      <c r="H45" s="15"/>
      <c r="I45" s="15"/>
      <c r="J45" s="15"/>
    </row>
    <row r="46" spans="1:10" ht="12" customHeight="1">
      <c r="A46" s="14"/>
      <c r="B46" s="18"/>
      <c r="C46" s="19"/>
      <c r="D46" s="21"/>
      <c r="E46" s="21"/>
      <c r="F46" s="43"/>
      <c r="G46" s="15"/>
      <c r="H46" s="15"/>
      <c r="I46" s="22"/>
      <c r="J46" s="15"/>
    </row>
    <row r="47" spans="1:10" ht="12" customHeight="1">
      <c r="A47" s="14"/>
      <c r="B47" s="22"/>
      <c r="C47" s="19"/>
      <c r="D47" s="247"/>
      <c r="E47" s="15"/>
      <c r="F47" s="15"/>
      <c r="G47" s="15"/>
      <c r="H47" s="15"/>
      <c r="I47" s="23"/>
      <c r="J47" s="15"/>
    </row>
    <row r="48" spans="1:10" ht="12" customHeight="1">
      <c r="A48" s="14"/>
      <c r="B48" s="15"/>
      <c r="C48" s="19"/>
      <c r="D48" s="247"/>
      <c r="E48" s="15"/>
      <c r="F48" s="15"/>
      <c r="G48" s="15"/>
      <c r="H48" s="15"/>
      <c r="I48" s="16"/>
      <c r="J48" s="15"/>
    </row>
    <row r="49" spans="1:10" ht="12" customHeight="1">
      <c r="A49" s="14"/>
      <c r="B49" s="22"/>
      <c r="C49" s="19"/>
      <c r="D49" s="247"/>
      <c r="E49" s="15"/>
      <c r="F49" s="15"/>
      <c r="G49" s="15"/>
      <c r="H49" s="15"/>
      <c r="I49" s="24"/>
      <c r="J49" s="15"/>
    </row>
    <row r="50" spans="1:10" ht="12" customHeight="1">
      <c r="A50" s="14"/>
      <c r="B50" s="25"/>
      <c r="C50" s="26"/>
      <c r="D50" s="247"/>
      <c r="E50" s="15"/>
      <c r="F50" s="15"/>
      <c r="G50" s="15"/>
      <c r="H50" s="15"/>
      <c r="I50" s="38"/>
      <c r="J50" s="15"/>
    </row>
    <row r="51" spans="1:10" ht="12" customHeight="1">
      <c r="A51" s="14"/>
      <c r="B51" s="52"/>
      <c r="C51" s="52"/>
      <c r="D51" s="247"/>
      <c r="E51" s="15"/>
      <c r="F51" s="15"/>
      <c r="G51" s="15"/>
      <c r="H51" s="15"/>
      <c r="I51" s="16"/>
      <c r="J51" s="15"/>
    </row>
    <row r="52" spans="1:10" ht="12" customHeight="1">
      <c r="A52" s="14"/>
      <c r="B52" s="51"/>
      <c r="C52" s="15"/>
      <c r="D52" s="247"/>
      <c r="E52" s="15"/>
      <c r="F52" s="15"/>
      <c r="G52" s="15"/>
      <c r="H52" s="15"/>
      <c r="I52" s="16"/>
      <c r="J52" s="15"/>
    </row>
    <row r="53" spans="1:10" ht="12" customHeight="1">
      <c r="A53" s="14"/>
      <c r="B53" s="18"/>
      <c r="C53" s="51"/>
      <c r="D53" s="251"/>
      <c r="E53" s="22"/>
      <c r="F53" s="22"/>
      <c r="G53" s="22"/>
      <c r="H53" s="22"/>
      <c r="I53" s="22"/>
      <c r="J53" s="15"/>
    </row>
    <row r="54" spans="1:10" ht="12" customHeight="1">
      <c r="A54" s="14"/>
      <c r="B54" s="19"/>
      <c r="C54" s="19"/>
      <c r="D54" s="251"/>
      <c r="E54" s="22"/>
      <c r="F54" s="22"/>
      <c r="G54" s="22"/>
      <c r="H54" s="22"/>
      <c r="I54" s="53"/>
      <c r="J54" s="15"/>
    </row>
    <row r="55" spans="1:10" ht="12" customHeight="1">
      <c r="A55" s="14"/>
      <c r="B55" s="54"/>
      <c r="C55" s="15"/>
      <c r="D55" s="247"/>
      <c r="E55" s="15"/>
      <c r="F55" s="15"/>
      <c r="G55" s="55"/>
      <c r="H55" s="15"/>
      <c r="I55" s="16"/>
      <c r="J55" s="15"/>
    </row>
    <row r="56" spans="1:10" ht="12" customHeight="1">
      <c r="A56" s="14"/>
      <c r="B56" s="52"/>
      <c r="C56" s="15"/>
      <c r="D56" s="247"/>
      <c r="E56" s="15"/>
      <c r="F56" s="15"/>
      <c r="G56" s="15"/>
      <c r="H56" s="15"/>
      <c r="I56" s="16"/>
      <c r="J56" s="15"/>
    </row>
    <row r="57" spans="1:10" ht="12" customHeight="1">
      <c r="A57" s="14"/>
      <c r="B57" s="26"/>
      <c r="C57" s="26"/>
      <c r="D57" s="247"/>
      <c r="E57" s="26"/>
      <c r="F57" s="26"/>
      <c r="G57" s="26"/>
      <c r="H57" s="26"/>
      <c r="I57" s="26"/>
      <c r="J57" s="15"/>
    </row>
    <row r="58" spans="1:10" ht="12" customHeight="1">
      <c r="A58" s="14"/>
      <c r="B58" s="56"/>
      <c r="C58" s="15"/>
      <c r="D58" s="247"/>
      <c r="E58" s="57"/>
      <c r="F58" s="15"/>
      <c r="G58" s="57"/>
      <c r="H58" s="15"/>
      <c r="I58" s="57"/>
      <c r="J58" s="15"/>
    </row>
    <row r="59" spans="1:10" ht="12" customHeight="1" hidden="1">
      <c r="A59" s="14"/>
      <c r="B59" s="311">
        <v>1</v>
      </c>
      <c r="C59" s="312">
        <v>2</v>
      </c>
      <c r="D59" s="247">
        <v>3</v>
      </c>
      <c r="E59" s="15">
        <v>4</v>
      </c>
      <c r="F59" s="15"/>
      <c r="G59" s="41"/>
      <c r="H59" s="15"/>
      <c r="I59" s="16"/>
      <c r="J59" s="15"/>
    </row>
    <row r="60" spans="1:10" ht="12" customHeight="1">
      <c r="A60" s="14"/>
      <c r="B60" s="56"/>
      <c r="C60" s="15"/>
      <c r="D60" s="247"/>
      <c r="E60" s="15"/>
      <c r="F60" s="15"/>
      <c r="G60" s="41"/>
      <c r="H60" s="15"/>
      <c r="I60" s="16"/>
      <c r="J60" s="15"/>
    </row>
    <row r="61" spans="1:10" ht="12" customHeight="1">
      <c r="A61" s="14"/>
      <c r="B61" s="56"/>
      <c r="C61" s="15"/>
      <c r="D61" s="247"/>
      <c r="E61" s="15"/>
      <c r="F61" s="15"/>
      <c r="G61" s="41"/>
      <c r="H61" s="15"/>
      <c r="I61" s="16"/>
      <c r="J61" s="15"/>
    </row>
    <row r="62" spans="1:10" ht="12" customHeight="1">
      <c r="A62" s="14"/>
      <c r="B62" s="56"/>
      <c r="C62" s="15"/>
      <c r="D62" s="252"/>
      <c r="E62" s="57"/>
      <c r="F62" s="57"/>
      <c r="G62" s="57"/>
      <c r="H62" s="57"/>
      <c r="I62" s="57"/>
      <c r="J62" s="15"/>
    </row>
    <row r="63" spans="1:10" ht="12" customHeight="1">
      <c r="A63" s="14"/>
      <c r="B63" s="56"/>
      <c r="C63" s="15"/>
      <c r="D63" s="252"/>
      <c r="E63" s="57"/>
      <c r="F63" s="57"/>
      <c r="G63" s="57"/>
      <c r="H63" s="57"/>
      <c r="I63" s="57"/>
      <c r="J63" s="15"/>
    </row>
    <row r="64" spans="1:10" ht="12" customHeight="1">
      <c r="A64" s="14"/>
      <c r="B64" s="56"/>
      <c r="C64" s="15"/>
      <c r="D64" s="252"/>
      <c r="E64" s="57"/>
      <c r="F64" s="57"/>
      <c r="G64" s="57"/>
      <c r="H64" s="57"/>
      <c r="I64" s="57"/>
      <c r="J64" s="15"/>
    </row>
    <row r="65" spans="1:10" ht="12" customHeight="1">
      <c r="A65" s="14"/>
      <c r="B65" s="56"/>
      <c r="C65" s="15"/>
      <c r="D65" s="252"/>
      <c r="E65" s="57"/>
      <c r="F65" s="57"/>
      <c r="G65" s="57"/>
      <c r="H65" s="57"/>
      <c r="I65" s="57"/>
      <c r="J65" s="15"/>
    </row>
    <row r="66" spans="1:10" ht="12" customHeight="1">
      <c r="A66" s="14"/>
      <c r="B66" s="56"/>
      <c r="C66" s="15"/>
      <c r="D66" s="252"/>
      <c r="E66" s="57"/>
      <c r="F66" s="57"/>
      <c r="G66" s="57"/>
      <c r="H66" s="57"/>
      <c r="I66" s="57"/>
      <c r="J66" s="15"/>
    </row>
    <row r="67" spans="1:10" ht="12" customHeight="1">
      <c r="A67" s="14"/>
      <c r="B67" s="56"/>
      <c r="C67" s="15"/>
      <c r="D67" s="252"/>
      <c r="E67" s="57"/>
      <c r="F67" s="57"/>
      <c r="G67" s="57"/>
      <c r="H67" s="57"/>
      <c r="I67" s="57"/>
      <c r="J67" s="15"/>
    </row>
    <row r="68" spans="1:10" ht="12" customHeight="1">
      <c r="A68" s="14"/>
      <c r="B68" s="56"/>
      <c r="C68" s="15"/>
      <c r="D68" s="252"/>
      <c r="E68" s="57"/>
      <c r="F68" s="57"/>
      <c r="G68" s="57"/>
      <c r="H68" s="57"/>
      <c r="I68" s="57"/>
      <c r="J68" s="15"/>
    </row>
    <row r="69" spans="1:10" ht="12" customHeight="1">
      <c r="A69" s="14"/>
      <c r="B69" s="56"/>
      <c r="C69" s="15"/>
      <c r="D69" s="252"/>
      <c r="E69" s="57"/>
      <c r="F69" s="57"/>
      <c r="G69" s="57"/>
      <c r="H69" s="57"/>
      <c r="I69" s="57"/>
      <c r="J69" s="15"/>
    </row>
    <row r="70" spans="1:10" ht="12" customHeight="1">
      <c r="A70" s="14"/>
      <c r="B70" s="56"/>
      <c r="C70" s="15"/>
      <c r="D70" s="252"/>
      <c r="E70" s="57"/>
      <c r="F70" s="57"/>
      <c r="G70" s="57"/>
      <c r="H70" s="57"/>
      <c r="I70" s="57"/>
      <c r="J70" s="15"/>
    </row>
    <row r="71" spans="1:10" ht="12" customHeight="1">
      <c r="A71" s="14"/>
      <c r="B71" s="56"/>
      <c r="C71" s="15"/>
      <c r="D71" s="252"/>
      <c r="E71" s="57"/>
      <c r="F71" s="57"/>
      <c r="G71" s="57"/>
      <c r="H71" s="57"/>
      <c r="I71" s="57"/>
      <c r="J71" s="15"/>
    </row>
    <row r="72" spans="1:10" ht="12" customHeight="1">
      <c r="A72" s="14"/>
      <c r="B72" s="52"/>
      <c r="C72" s="15"/>
      <c r="D72" s="252"/>
      <c r="E72" s="57"/>
      <c r="F72" s="57"/>
      <c r="G72" s="57"/>
      <c r="H72" s="57"/>
      <c r="I72" s="57"/>
      <c r="J72" s="15"/>
    </row>
    <row r="73" spans="1:10" ht="12" customHeight="1">
      <c r="A73" s="14"/>
      <c r="B73" s="52"/>
      <c r="C73" s="15"/>
      <c r="D73" s="253"/>
      <c r="E73" s="52"/>
      <c r="F73" s="52"/>
      <c r="G73" s="19"/>
      <c r="H73" s="52"/>
      <c r="I73" s="52"/>
      <c r="J73" s="15"/>
    </row>
    <row r="74" spans="1:10" ht="12" customHeight="1">
      <c r="A74" s="14"/>
      <c r="B74" s="52"/>
      <c r="C74" s="15"/>
      <c r="D74" s="253"/>
      <c r="E74" s="52"/>
      <c r="F74" s="52"/>
      <c r="G74" s="19"/>
      <c r="H74" s="52"/>
      <c r="I74" s="52"/>
      <c r="J74" s="15"/>
    </row>
    <row r="75" spans="1:10" ht="12" customHeight="1">
      <c r="A75" s="14"/>
      <c r="B75" s="56"/>
      <c r="C75" s="15"/>
      <c r="D75" s="252"/>
      <c r="E75" s="57"/>
      <c r="F75" s="57"/>
      <c r="G75" s="57"/>
      <c r="H75" s="57"/>
      <c r="I75" s="57"/>
      <c r="J75" s="15"/>
    </row>
    <row r="76" spans="1:10" ht="12" customHeight="1">
      <c r="A76" s="14"/>
      <c r="B76" s="52"/>
      <c r="C76" s="15"/>
      <c r="D76" s="247"/>
      <c r="E76" s="15"/>
      <c r="F76" s="15"/>
      <c r="G76" s="15"/>
      <c r="H76" s="15"/>
      <c r="I76" s="15"/>
      <c r="J76" s="15"/>
    </row>
    <row r="77" spans="1:10" ht="12" customHeight="1">
      <c r="A77" s="14"/>
      <c r="B77" s="52"/>
      <c r="C77" s="52"/>
      <c r="D77" s="247"/>
      <c r="E77" s="15"/>
      <c r="F77" s="15"/>
      <c r="G77" s="15"/>
      <c r="H77" s="15"/>
      <c r="I77" s="16"/>
      <c r="J77" s="15"/>
    </row>
    <row r="78" spans="1:10" ht="12" customHeight="1">
      <c r="A78" s="14"/>
      <c r="B78" s="56"/>
      <c r="C78" s="58"/>
      <c r="D78" s="247"/>
      <c r="E78" s="15"/>
      <c r="F78" s="15"/>
      <c r="G78" s="15"/>
      <c r="H78" s="15"/>
      <c r="I78" s="16"/>
      <c r="J78" s="15"/>
    </row>
    <row r="79" spans="1:10" ht="12" customHeight="1">
      <c r="A79" s="14"/>
      <c r="B79" s="56"/>
      <c r="C79" s="15"/>
      <c r="D79" s="247"/>
      <c r="E79" s="15"/>
      <c r="F79" s="15"/>
      <c r="G79" s="15"/>
      <c r="H79" s="15"/>
      <c r="I79" s="16"/>
      <c r="J79" s="15"/>
    </row>
    <row r="80" spans="1:10" ht="12" customHeight="1">
      <c r="A80" s="14"/>
      <c r="B80" s="56"/>
      <c r="C80" s="58"/>
      <c r="D80" s="247"/>
      <c r="E80" s="15"/>
      <c r="F80" s="15"/>
      <c r="G80" s="15"/>
      <c r="H80" s="15"/>
      <c r="I80" s="16"/>
      <c r="J80" s="15"/>
    </row>
    <row r="81" spans="1:10" ht="12" customHeight="1">
      <c r="A81" s="14"/>
      <c r="B81" s="56"/>
      <c r="C81" s="58"/>
      <c r="D81" s="247"/>
      <c r="E81" s="15"/>
      <c r="F81" s="15"/>
      <c r="G81" s="15"/>
      <c r="H81" s="15"/>
      <c r="I81" s="16"/>
      <c r="J81" s="15"/>
    </row>
    <row r="82" spans="1:10" ht="12" customHeight="1">
      <c r="A82" s="14"/>
      <c r="B82" s="56"/>
      <c r="C82" s="58"/>
      <c r="D82" s="247"/>
      <c r="E82" s="15"/>
      <c r="F82" s="15"/>
      <c r="G82" s="15"/>
      <c r="H82" s="15"/>
      <c r="I82" s="16"/>
      <c r="J82" s="15"/>
    </row>
    <row r="83" spans="1:10" ht="12" customHeight="1">
      <c r="A83" s="14"/>
      <c r="B83" s="15"/>
      <c r="C83" s="15"/>
      <c r="D83" s="247"/>
      <c r="E83" s="15"/>
      <c r="F83" s="15"/>
      <c r="G83" s="15"/>
      <c r="H83" s="15"/>
      <c r="I83" s="15"/>
      <c r="J83" s="15"/>
    </row>
    <row r="84" spans="1:10" ht="12" customHeight="1">
      <c r="A84" s="14"/>
      <c r="B84" s="15"/>
      <c r="C84" s="15"/>
      <c r="D84" s="247"/>
      <c r="E84" s="15"/>
      <c r="F84" s="15"/>
      <c r="G84" s="15"/>
      <c r="H84" s="15"/>
      <c r="I84" s="15"/>
      <c r="J84" s="15"/>
    </row>
    <row r="85" spans="1:10" ht="12" customHeight="1">
      <c r="A85" s="14"/>
      <c r="B85" s="15"/>
      <c r="C85" s="15"/>
      <c r="D85" s="247"/>
      <c r="E85" s="15"/>
      <c r="F85" s="15"/>
      <c r="G85" s="15"/>
      <c r="H85" s="15"/>
      <c r="I85" s="16"/>
      <c r="J85" s="15"/>
    </row>
    <row r="86" spans="1:10" ht="12" customHeight="1">
      <c r="A86" s="14"/>
      <c r="B86" s="15"/>
      <c r="C86" s="15"/>
      <c r="D86" s="247"/>
      <c r="E86" s="15"/>
      <c r="F86" s="15"/>
      <c r="G86" s="15"/>
      <c r="H86" s="15"/>
      <c r="I86" s="16"/>
      <c r="J86" s="15"/>
    </row>
    <row r="87" spans="1:10" ht="12" customHeight="1">
      <c r="A87" s="14"/>
      <c r="B87" s="15"/>
      <c r="C87" s="15"/>
      <c r="D87" s="247"/>
      <c r="E87" s="15"/>
      <c r="F87" s="15"/>
      <c r="G87" s="15"/>
      <c r="H87" s="15"/>
      <c r="I87" s="16"/>
      <c r="J87" s="15"/>
    </row>
    <row r="88" spans="1:10" ht="12" customHeight="1">
      <c r="A88" s="14"/>
      <c r="B88" s="15"/>
      <c r="C88" s="15"/>
      <c r="D88" s="247"/>
      <c r="E88" s="15"/>
      <c r="F88" s="15"/>
      <c r="G88" s="15"/>
      <c r="H88" s="15"/>
      <c r="I88" s="16"/>
      <c r="J88" s="15"/>
    </row>
    <row r="89" spans="1:10" ht="12" customHeight="1">
      <c r="A89" s="14"/>
      <c r="B89" s="15"/>
      <c r="C89" s="15"/>
      <c r="D89" s="247"/>
      <c r="E89" s="15"/>
      <c r="F89" s="15"/>
      <c r="G89" s="15"/>
      <c r="H89" s="15"/>
      <c r="I89" s="16"/>
      <c r="J89" s="15"/>
    </row>
    <row r="90" spans="1:10" ht="12" customHeight="1">
      <c r="A90" s="14"/>
      <c r="B90" s="15"/>
      <c r="C90" s="15"/>
      <c r="D90" s="247"/>
      <c r="E90" s="15"/>
      <c r="F90" s="15"/>
      <c r="G90" s="15"/>
      <c r="H90" s="15"/>
      <c r="I90" s="16"/>
      <c r="J90" s="15"/>
    </row>
    <row r="91" spans="1:10" ht="12" customHeight="1">
      <c r="A91" s="14"/>
      <c r="B91" s="15"/>
      <c r="C91" s="15"/>
      <c r="D91" s="247"/>
      <c r="E91" s="15"/>
      <c r="F91" s="15"/>
      <c r="G91" s="15"/>
      <c r="H91" s="15"/>
      <c r="I91" s="16"/>
      <c r="J91" s="15"/>
    </row>
    <row r="92" spans="1:10" ht="12" customHeight="1">
      <c r="A92" s="14"/>
      <c r="B92" s="15"/>
      <c r="C92" s="15"/>
      <c r="D92" s="247"/>
      <c r="E92" s="15"/>
      <c r="F92" s="15"/>
      <c r="G92" s="15"/>
      <c r="H92" s="15"/>
      <c r="I92" s="16"/>
      <c r="J92" s="15"/>
    </row>
    <row r="93" spans="1:10" ht="12" customHeight="1">
      <c r="A93" s="14"/>
      <c r="B93" s="15"/>
      <c r="C93" s="15"/>
      <c r="D93" s="247"/>
      <c r="E93" s="15"/>
      <c r="F93" s="15"/>
      <c r="G93" s="15"/>
      <c r="H93" s="15"/>
      <c r="I93" s="16"/>
      <c r="J93" s="15"/>
    </row>
    <row r="94" spans="1:10" ht="12" customHeight="1">
      <c r="A94" s="14"/>
      <c r="B94" s="15"/>
      <c r="C94" s="15"/>
      <c r="D94" s="247"/>
      <c r="E94" s="15"/>
      <c r="F94" s="15"/>
      <c r="G94" s="15"/>
      <c r="H94" s="15"/>
      <c r="I94" s="16"/>
      <c r="J94" s="15"/>
    </row>
    <row r="95" spans="1:10" ht="12" customHeight="1">
      <c r="A95" s="14"/>
      <c r="B95" s="15"/>
      <c r="C95" s="15"/>
      <c r="D95" s="247"/>
      <c r="E95" s="15"/>
      <c r="F95" s="15"/>
      <c r="G95" s="15"/>
      <c r="H95" s="15"/>
      <c r="I95" s="16"/>
      <c r="J95" s="15"/>
    </row>
    <row r="96" spans="1:10" ht="12" customHeight="1">
      <c r="A96" s="14"/>
      <c r="B96" s="15"/>
      <c r="C96" s="15"/>
      <c r="D96" s="247"/>
      <c r="E96" s="15"/>
      <c r="F96" s="15"/>
      <c r="G96" s="15"/>
      <c r="H96" s="15"/>
      <c r="I96" s="16"/>
      <c r="J96" s="15"/>
    </row>
    <row r="97" spans="1:10" ht="12" customHeight="1">
      <c r="A97" s="14"/>
      <c r="B97" s="15"/>
      <c r="C97" s="15"/>
      <c r="D97" s="247"/>
      <c r="E97" s="15"/>
      <c r="F97" s="15"/>
      <c r="G97" s="15"/>
      <c r="H97" s="15"/>
      <c r="I97" s="16"/>
      <c r="J97" s="15"/>
    </row>
    <row r="98" spans="1:10" ht="12" customHeight="1">
      <c r="A98" s="14"/>
      <c r="B98" s="15"/>
      <c r="C98" s="15"/>
      <c r="D98" s="247"/>
      <c r="E98" s="15"/>
      <c r="F98" s="15"/>
      <c r="G98" s="15"/>
      <c r="H98" s="15"/>
      <c r="I98" s="16"/>
      <c r="J98" s="15"/>
    </row>
    <row r="99" spans="1:10" ht="12" customHeight="1">
      <c r="A99" s="14"/>
      <c r="B99" s="15"/>
      <c r="C99" s="15"/>
      <c r="D99" s="247"/>
      <c r="E99" s="15"/>
      <c r="F99" s="15"/>
      <c r="G99" s="15"/>
      <c r="H99" s="15"/>
      <c r="I99" s="16"/>
      <c r="J99" s="15"/>
    </row>
    <row r="100" spans="1:10" ht="12" customHeight="1">
      <c r="A100" s="14"/>
      <c r="B100" s="15"/>
      <c r="C100" s="15"/>
      <c r="D100" s="247"/>
      <c r="E100" s="15"/>
      <c r="F100" s="15"/>
      <c r="G100" s="15"/>
      <c r="H100" s="15"/>
      <c r="I100" s="16"/>
      <c r="J100" s="15"/>
    </row>
    <row r="101" spans="1:10" ht="12" customHeight="1">
      <c r="A101" s="14"/>
      <c r="B101" s="15"/>
      <c r="C101" s="15"/>
      <c r="D101" s="247"/>
      <c r="E101" s="15"/>
      <c r="F101" s="15"/>
      <c r="G101" s="15"/>
      <c r="H101" s="15"/>
      <c r="I101" s="16"/>
      <c r="J101" s="15"/>
    </row>
    <row r="102" spans="1:10" ht="12" customHeight="1">
      <c r="A102" s="14"/>
      <c r="B102" s="15"/>
      <c r="C102" s="15"/>
      <c r="D102" s="247"/>
      <c r="E102" s="15"/>
      <c r="F102" s="15"/>
      <c r="G102" s="15"/>
      <c r="H102" s="15"/>
      <c r="I102" s="16"/>
      <c r="J102" s="15"/>
    </row>
    <row r="103" spans="1:10" ht="12" customHeight="1">
      <c r="A103" s="14"/>
      <c r="B103" s="15"/>
      <c r="C103" s="15"/>
      <c r="D103" s="247"/>
      <c r="E103" s="15"/>
      <c r="F103" s="15"/>
      <c r="G103" s="15"/>
      <c r="H103" s="15"/>
      <c r="I103" s="16"/>
      <c r="J103" s="15"/>
    </row>
    <row r="104" spans="1:10" ht="12" customHeight="1">
      <c r="A104" s="14"/>
      <c r="B104" s="15"/>
      <c r="C104" s="15"/>
      <c r="D104" s="247"/>
      <c r="E104" s="15"/>
      <c r="F104" s="15"/>
      <c r="G104" s="15"/>
      <c r="H104" s="15"/>
      <c r="I104" s="16"/>
      <c r="J104" s="15"/>
    </row>
    <row r="105" spans="1:10" ht="12" customHeight="1">
      <c r="A105" s="14"/>
      <c r="B105" s="15"/>
      <c r="C105" s="15"/>
      <c r="D105" s="247"/>
      <c r="E105" s="15"/>
      <c r="F105" s="15"/>
      <c r="G105" s="15"/>
      <c r="H105" s="15"/>
      <c r="I105" s="16"/>
      <c r="J105" s="15"/>
    </row>
    <row r="106" spans="1:10" ht="12" customHeight="1">
      <c r="A106" s="14"/>
      <c r="B106" s="15"/>
      <c r="C106" s="15"/>
      <c r="D106" s="247"/>
      <c r="E106" s="15"/>
      <c r="F106" s="15"/>
      <c r="G106" s="15"/>
      <c r="H106" s="15"/>
      <c r="I106" s="16"/>
      <c r="J106" s="15"/>
    </row>
    <row r="107" spans="1:10" ht="12" customHeight="1">
      <c r="A107" s="14"/>
      <c r="B107" s="15"/>
      <c r="C107" s="15"/>
      <c r="D107" s="247"/>
      <c r="E107" s="15"/>
      <c r="F107" s="15"/>
      <c r="G107" s="15"/>
      <c r="H107" s="15"/>
      <c r="I107" s="16"/>
      <c r="J107" s="15"/>
    </row>
    <row r="108" spans="1:10" ht="12" customHeight="1">
      <c r="A108" s="14"/>
      <c r="B108" s="15"/>
      <c r="C108" s="15"/>
      <c r="D108" s="247"/>
      <c r="E108" s="15"/>
      <c r="F108" s="15"/>
      <c r="G108" s="15"/>
      <c r="H108" s="15"/>
      <c r="I108" s="16"/>
      <c r="J108" s="15"/>
    </row>
    <row r="109" spans="1:10" ht="12" customHeight="1">
      <c r="A109" s="14"/>
      <c r="B109" s="15"/>
      <c r="C109" s="15"/>
      <c r="D109" s="247"/>
      <c r="E109" s="15"/>
      <c r="F109" s="15"/>
      <c r="G109" s="15"/>
      <c r="H109" s="15"/>
      <c r="I109" s="16"/>
      <c r="J109" s="15"/>
    </row>
    <row r="110" spans="1:10" ht="12" customHeight="1">
      <c r="A110" s="14"/>
      <c r="B110" s="15"/>
      <c r="C110" s="15"/>
      <c r="D110" s="247"/>
      <c r="E110" s="15"/>
      <c r="F110" s="15"/>
      <c r="G110" s="15"/>
      <c r="H110" s="15"/>
      <c r="I110" s="16"/>
      <c r="J110" s="15"/>
    </row>
    <row r="111" spans="1:10" ht="12" customHeight="1">
      <c r="A111" s="14"/>
      <c r="B111" s="15"/>
      <c r="C111" s="15"/>
      <c r="D111" s="247"/>
      <c r="E111" s="15"/>
      <c r="F111" s="15"/>
      <c r="G111" s="15"/>
      <c r="H111" s="15"/>
      <c r="I111" s="16"/>
      <c r="J111" s="15"/>
    </row>
    <row r="112" spans="1:10" ht="12" customHeight="1">
      <c r="A112" s="14"/>
      <c r="B112" s="15"/>
      <c r="C112" s="15"/>
      <c r="D112" s="247"/>
      <c r="E112" s="15"/>
      <c r="F112" s="15"/>
      <c r="G112" s="15"/>
      <c r="H112" s="15"/>
      <c r="I112" s="16"/>
      <c r="J112" s="15"/>
    </row>
    <row r="113" spans="1:10" ht="12" customHeight="1">
      <c r="A113" s="14"/>
      <c r="B113" s="15"/>
      <c r="C113" s="15"/>
      <c r="D113" s="247"/>
      <c r="E113" s="15"/>
      <c r="F113" s="15"/>
      <c r="G113" s="15"/>
      <c r="H113" s="15"/>
      <c r="I113" s="16"/>
      <c r="J113" s="15"/>
    </row>
    <row r="114" spans="1:10" ht="12" customHeight="1">
      <c r="A114" s="14"/>
      <c r="B114" s="15"/>
      <c r="C114" s="15"/>
      <c r="D114" s="247"/>
      <c r="E114" s="15"/>
      <c r="F114" s="15"/>
      <c r="G114" s="15"/>
      <c r="H114" s="15"/>
      <c r="I114" s="16"/>
      <c r="J114" s="15"/>
    </row>
    <row r="115" spans="1:10" ht="12" customHeight="1">
      <c r="A115" s="14"/>
      <c r="B115" s="15"/>
      <c r="C115" s="15"/>
      <c r="D115" s="247"/>
      <c r="E115" s="15"/>
      <c r="F115" s="15"/>
      <c r="G115" s="15"/>
      <c r="H115" s="15"/>
      <c r="I115" s="16"/>
      <c r="J115" s="15"/>
    </row>
    <row r="116" spans="1:10" ht="12" customHeight="1">
      <c r="A116" s="14"/>
      <c r="B116" s="15"/>
      <c r="C116" s="15"/>
      <c r="D116" s="247"/>
      <c r="E116" s="15"/>
      <c r="F116" s="15"/>
      <c r="G116" s="15"/>
      <c r="H116" s="15"/>
      <c r="I116" s="16"/>
      <c r="J116" s="15"/>
    </row>
    <row r="117" spans="1:10" ht="12" customHeight="1">
      <c r="A117" s="14"/>
      <c r="B117" s="15"/>
      <c r="C117" s="15"/>
      <c r="D117" s="247"/>
      <c r="E117" s="15"/>
      <c r="F117" s="15"/>
      <c r="G117" s="15"/>
      <c r="H117" s="15"/>
      <c r="I117" s="16"/>
      <c r="J117" s="15"/>
    </row>
    <row r="118" spans="1:10" ht="12" customHeight="1">
      <c r="A118" s="14"/>
      <c r="B118" s="15"/>
      <c r="C118" s="15"/>
      <c r="D118" s="247"/>
      <c r="E118" s="15"/>
      <c r="F118" s="15"/>
      <c r="G118" s="15"/>
      <c r="H118" s="15"/>
      <c r="I118" s="16"/>
      <c r="J118" s="15"/>
    </row>
    <row r="119" spans="1:10" ht="12" customHeight="1">
      <c r="A119" s="14"/>
      <c r="B119" s="15"/>
      <c r="C119" s="15"/>
      <c r="D119" s="247"/>
      <c r="E119" s="15"/>
      <c r="F119" s="15"/>
      <c r="G119" s="15"/>
      <c r="H119" s="15"/>
      <c r="I119" s="16"/>
      <c r="J119" s="15"/>
    </row>
    <row r="120" spans="1:10" ht="12" customHeight="1">
      <c r="A120" s="14"/>
      <c r="B120" s="15"/>
      <c r="C120" s="15"/>
      <c r="D120" s="247"/>
      <c r="E120" s="15"/>
      <c r="F120" s="15"/>
      <c r="G120" s="15"/>
      <c r="H120" s="15"/>
      <c r="I120" s="16"/>
      <c r="J120" s="15"/>
    </row>
    <row r="121" spans="1:10" ht="12" customHeight="1">
      <c r="A121" s="14"/>
      <c r="B121" s="15"/>
      <c r="C121" s="15"/>
      <c r="D121" s="247"/>
      <c r="E121" s="15"/>
      <c r="F121" s="15"/>
      <c r="G121" s="15"/>
      <c r="H121" s="15"/>
      <c r="I121" s="16"/>
      <c r="J121" s="15"/>
    </row>
    <row r="122" spans="1:10" ht="12" customHeight="1">
      <c r="A122" s="14"/>
      <c r="B122" s="15"/>
      <c r="C122" s="15"/>
      <c r="D122" s="247"/>
      <c r="E122" s="15"/>
      <c r="F122" s="15"/>
      <c r="G122" s="15"/>
      <c r="H122" s="15"/>
      <c r="I122" s="16"/>
      <c r="J122" s="15"/>
    </row>
    <row r="123" spans="1:10" ht="12" customHeight="1">
      <c r="A123" s="14"/>
      <c r="B123" s="15"/>
      <c r="C123" s="15"/>
      <c r="D123" s="247"/>
      <c r="E123" s="15"/>
      <c r="F123" s="15"/>
      <c r="G123" s="15"/>
      <c r="H123" s="15"/>
      <c r="I123" s="16"/>
      <c r="J123" s="15"/>
    </row>
    <row r="124" spans="1:10" ht="12" customHeight="1">
      <c r="A124" s="14"/>
      <c r="B124" s="15"/>
      <c r="C124" s="15"/>
      <c r="D124" s="247"/>
      <c r="E124" s="15"/>
      <c r="F124" s="15"/>
      <c r="G124" s="15"/>
      <c r="H124" s="15"/>
      <c r="I124" s="16"/>
      <c r="J124" s="15"/>
    </row>
    <row r="125" spans="1:10" ht="12" customHeight="1">
      <c r="A125" s="14"/>
      <c r="B125" s="15"/>
      <c r="C125" s="15"/>
      <c r="D125" s="247"/>
      <c r="E125" s="15"/>
      <c r="F125" s="15"/>
      <c r="G125" s="15"/>
      <c r="H125" s="15"/>
      <c r="I125" s="16"/>
      <c r="J125" s="15"/>
    </row>
    <row r="126" spans="1:10" ht="12" customHeight="1">
      <c r="A126" s="14"/>
      <c r="B126" s="15"/>
      <c r="C126" s="15"/>
      <c r="D126" s="247"/>
      <c r="E126" s="15"/>
      <c r="F126" s="15"/>
      <c r="G126" s="15"/>
      <c r="H126" s="15"/>
      <c r="I126" s="16"/>
      <c r="J126" s="15"/>
    </row>
    <row r="127" spans="1:10" ht="12" customHeight="1">
      <c r="A127" s="14"/>
      <c r="B127" s="15"/>
      <c r="C127" s="15"/>
      <c r="D127" s="247"/>
      <c r="E127" s="15"/>
      <c r="F127" s="15"/>
      <c r="G127" s="15"/>
      <c r="H127" s="15"/>
      <c r="I127" s="16"/>
      <c r="J127" s="15"/>
    </row>
    <row r="128" spans="1:10" ht="12" customHeight="1">
      <c r="A128" s="14"/>
      <c r="B128" s="15"/>
      <c r="C128" s="15"/>
      <c r="D128" s="247"/>
      <c r="E128" s="15"/>
      <c r="F128" s="15"/>
      <c r="G128" s="15"/>
      <c r="H128" s="15"/>
      <c r="I128" s="16"/>
      <c r="J128" s="15"/>
    </row>
    <row r="129" spans="1:10" ht="12" customHeight="1">
      <c r="A129" s="14"/>
      <c r="B129" s="15"/>
      <c r="C129" s="15"/>
      <c r="D129" s="247"/>
      <c r="E129" s="15"/>
      <c r="F129" s="15"/>
      <c r="G129" s="15"/>
      <c r="H129" s="15"/>
      <c r="I129" s="16"/>
      <c r="J129" s="15"/>
    </row>
    <row r="130" spans="1:10" ht="12" customHeight="1">
      <c r="A130" s="14"/>
      <c r="B130" s="15"/>
      <c r="C130" s="15"/>
      <c r="D130" s="247"/>
      <c r="E130" s="15"/>
      <c r="F130" s="15"/>
      <c r="G130" s="15"/>
      <c r="H130" s="15"/>
      <c r="I130" s="16"/>
      <c r="J130" s="15"/>
    </row>
    <row r="131" spans="1:10" ht="12" customHeight="1">
      <c r="A131" s="14"/>
      <c r="B131" s="15"/>
      <c r="C131" s="15"/>
      <c r="D131" s="247"/>
      <c r="E131" s="15"/>
      <c r="F131" s="15"/>
      <c r="G131" s="15"/>
      <c r="H131" s="15"/>
      <c r="I131" s="16"/>
      <c r="J131" s="15"/>
    </row>
    <row r="132" spans="1:10" ht="12" customHeight="1">
      <c r="A132" s="14"/>
      <c r="B132" s="15"/>
      <c r="C132" s="15"/>
      <c r="D132" s="247"/>
      <c r="E132" s="15"/>
      <c r="F132" s="15"/>
      <c r="G132" s="15"/>
      <c r="H132" s="15"/>
      <c r="I132" s="16"/>
      <c r="J132" s="15"/>
    </row>
    <row r="133" spans="1:10" ht="12" customHeight="1">
      <c r="A133" s="14"/>
      <c r="B133" s="15"/>
      <c r="C133" s="15"/>
      <c r="D133" s="247"/>
      <c r="E133" s="15"/>
      <c r="F133" s="15"/>
      <c r="G133" s="15"/>
      <c r="H133" s="15"/>
      <c r="I133" s="16"/>
      <c r="J133" s="15"/>
    </row>
    <row r="134" spans="1:10" ht="12" customHeight="1">
      <c r="A134" s="14"/>
      <c r="B134" s="15"/>
      <c r="C134" s="15"/>
      <c r="D134" s="247"/>
      <c r="E134" s="15"/>
      <c r="F134" s="15"/>
      <c r="G134" s="15"/>
      <c r="H134" s="15"/>
      <c r="I134" s="16"/>
      <c r="J134" s="15"/>
    </row>
    <row r="135" spans="1:10" ht="12" customHeight="1">
      <c r="A135" s="14"/>
      <c r="B135" s="15"/>
      <c r="C135" s="15"/>
      <c r="D135" s="247"/>
      <c r="E135" s="15"/>
      <c r="F135" s="15"/>
      <c r="G135" s="15"/>
      <c r="H135" s="15"/>
      <c r="I135" s="16"/>
      <c r="J135" s="15"/>
    </row>
    <row r="136" spans="1:10" ht="12" customHeight="1">
      <c r="A136" s="14"/>
      <c r="B136" s="15"/>
      <c r="C136" s="15"/>
      <c r="D136" s="247"/>
      <c r="E136" s="15"/>
      <c r="F136" s="15"/>
      <c r="G136" s="15"/>
      <c r="H136" s="15"/>
      <c r="I136" s="16"/>
      <c r="J136" s="15"/>
    </row>
    <row r="137" spans="1:10" ht="12" customHeight="1">
      <c r="A137" s="14"/>
      <c r="B137" s="15"/>
      <c r="C137" s="15"/>
      <c r="D137" s="247"/>
      <c r="E137" s="15"/>
      <c r="F137" s="15"/>
      <c r="G137" s="15"/>
      <c r="H137" s="15"/>
      <c r="I137" s="16"/>
      <c r="J137" s="15"/>
    </row>
    <row r="138" spans="1:10" ht="12" customHeight="1">
      <c r="A138" s="14"/>
      <c r="B138" s="15"/>
      <c r="C138" s="15"/>
      <c r="D138" s="247"/>
      <c r="E138" s="15"/>
      <c r="F138" s="15"/>
      <c r="G138" s="15"/>
      <c r="H138" s="15"/>
      <c r="I138" s="16"/>
      <c r="J138" s="15"/>
    </row>
    <row r="139" spans="1:10" ht="12" customHeight="1">
      <c r="A139" s="14"/>
      <c r="B139" s="15"/>
      <c r="C139" s="15"/>
      <c r="D139" s="247"/>
      <c r="E139" s="15"/>
      <c r="F139" s="15"/>
      <c r="G139" s="15"/>
      <c r="H139" s="15"/>
      <c r="I139" s="16"/>
      <c r="J139" s="15"/>
    </row>
    <row r="140" spans="1:10" ht="12" customHeight="1">
      <c r="A140" s="14"/>
      <c r="B140" s="15"/>
      <c r="C140" s="15"/>
      <c r="D140" s="247"/>
      <c r="E140" s="15"/>
      <c r="F140" s="15"/>
      <c r="G140" s="15"/>
      <c r="H140" s="15"/>
      <c r="I140" s="16"/>
      <c r="J140" s="15"/>
    </row>
    <row r="141" spans="1:10" ht="12" customHeight="1">
      <c r="A141" s="14"/>
      <c r="B141" s="15"/>
      <c r="C141" s="15"/>
      <c r="D141" s="247"/>
      <c r="E141" s="15"/>
      <c r="F141" s="15"/>
      <c r="G141" s="15"/>
      <c r="H141" s="15"/>
      <c r="I141" s="16"/>
      <c r="J141" s="15"/>
    </row>
    <row r="142" spans="1:10" ht="12" customHeight="1">
      <c r="A142" s="14"/>
      <c r="B142" s="15"/>
      <c r="C142" s="15"/>
      <c r="D142" s="247"/>
      <c r="E142" s="15"/>
      <c r="F142" s="15"/>
      <c r="G142" s="15"/>
      <c r="H142" s="15"/>
      <c r="I142" s="16"/>
      <c r="J142" s="15"/>
    </row>
    <row r="143" spans="1:10" ht="12" customHeight="1">
      <c r="A143" s="14"/>
      <c r="B143" s="15"/>
      <c r="C143" s="15"/>
      <c r="D143" s="247"/>
      <c r="E143" s="15"/>
      <c r="F143" s="15"/>
      <c r="G143" s="15"/>
      <c r="H143" s="15"/>
      <c r="I143" s="16"/>
      <c r="J143" s="15"/>
    </row>
    <row r="144" spans="1:10" ht="12" customHeight="1">
      <c r="A144" s="14"/>
      <c r="B144" s="15"/>
      <c r="C144" s="15"/>
      <c r="D144" s="247"/>
      <c r="E144" s="15"/>
      <c r="F144" s="15"/>
      <c r="G144" s="15"/>
      <c r="H144" s="15"/>
      <c r="I144" s="16"/>
      <c r="J144" s="15"/>
    </row>
    <row r="145" spans="1:10" ht="12" customHeight="1">
      <c r="A145" s="14"/>
      <c r="B145" s="15"/>
      <c r="C145" s="15"/>
      <c r="D145" s="247"/>
      <c r="E145" s="15"/>
      <c r="F145" s="15"/>
      <c r="G145" s="15"/>
      <c r="H145" s="15"/>
      <c r="I145" s="16"/>
      <c r="J145" s="15"/>
    </row>
    <row r="146" spans="1:10" ht="12" customHeight="1">
      <c r="A146" s="14"/>
      <c r="B146" s="15"/>
      <c r="C146" s="15"/>
      <c r="D146" s="247"/>
      <c r="E146" s="15"/>
      <c r="F146" s="15"/>
      <c r="G146" s="15"/>
      <c r="H146" s="15"/>
      <c r="I146" s="16"/>
      <c r="J146" s="15"/>
    </row>
    <row r="147" spans="1:10" ht="12" customHeight="1">
      <c r="A147" s="14"/>
      <c r="B147" s="15"/>
      <c r="C147" s="15"/>
      <c r="D147" s="247"/>
      <c r="E147" s="15"/>
      <c r="F147" s="15"/>
      <c r="G147" s="15"/>
      <c r="H147" s="15"/>
      <c r="I147" s="16"/>
      <c r="J147" s="15"/>
    </row>
    <row r="148" spans="1:10" ht="12" customHeight="1">
      <c r="A148" s="14"/>
      <c r="B148" s="15"/>
      <c r="C148" s="15"/>
      <c r="D148" s="247"/>
      <c r="E148" s="15"/>
      <c r="F148" s="15"/>
      <c r="G148" s="15"/>
      <c r="H148" s="15"/>
      <c r="I148" s="16"/>
      <c r="J148" s="15"/>
    </row>
    <row r="149" spans="1:10" ht="12" customHeight="1">
      <c r="A149" s="14"/>
      <c r="B149" s="15"/>
      <c r="C149" s="15"/>
      <c r="D149" s="247"/>
      <c r="E149" s="15"/>
      <c r="F149" s="15"/>
      <c r="G149" s="15"/>
      <c r="H149" s="15"/>
      <c r="I149" s="16"/>
      <c r="J149" s="15"/>
    </row>
    <row r="150" spans="1:10" ht="12" customHeight="1">
      <c r="A150" s="14"/>
      <c r="B150" s="15"/>
      <c r="C150" s="15"/>
      <c r="D150" s="247"/>
      <c r="E150" s="15"/>
      <c r="F150" s="15"/>
      <c r="G150" s="15"/>
      <c r="H150" s="15"/>
      <c r="I150" s="16"/>
      <c r="J150" s="15"/>
    </row>
    <row r="151" spans="1:10" ht="12" customHeight="1">
      <c r="A151" s="14"/>
      <c r="B151" s="15"/>
      <c r="C151" s="15"/>
      <c r="D151" s="247"/>
      <c r="E151" s="15"/>
      <c r="F151" s="15"/>
      <c r="G151" s="15"/>
      <c r="H151" s="15"/>
      <c r="I151" s="16"/>
      <c r="J151" s="15"/>
    </row>
    <row r="152" spans="1:10" ht="12" customHeight="1">
      <c r="A152" s="14"/>
      <c r="B152" s="15"/>
      <c r="C152" s="15"/>
      <c r="D152" s="247"/>
      <c r="E152" s="15"/>
      <c r="F152" s="15"/>
      <c r="G152" s="15"/>
      <c r="H152" s="15"/>
      <c r="I152" s="16"/>
      <c r="J152" s="15"/>
    </row>
    <row r="153" spans="1:10" ht="12" customHeight="1">
      <c r="A153" s="14"/>
      <c r="B153" s="15"/>
      <c r="C153" s="15"/>
      <c r="D153" s="247"/>
      <c r="E153" s="15"/>
      <c r="F153" s="15"/>
      <c r="G153" s="15"/>
      <c r="H153" s="15"/>
      <c r="I153" s="16"/>
      <c r="J153" s="15"/>
    </row>
    <row r="154" spans="1:10" ht="12" customHeight="1">
      <c r="A154" s="14"/>
      <c r="B154" s="15"/>
      <c r="C154" s="15"/>
      <c r="D154" s="247"/>
      <c r="E154" s="15"/>
      <c r="F154" s="15"/>
      <c r="G154" s="15"/>
      <c r="H154" s="15"/>
      <c r="I154" s="16"/>
      <c r="J154" s="15"/>
    </row>
    <row r="155" spans="1:10" ht="12" customHeight="1">
      <c r="A155" s="14"/>
      <c r="B155" s="15"/>
      <c r="C155" s="15"/>
      <c r="D155" s="247"/>
      <c r="E155" s="15"/>
      <c r="F155" s="15"/>
      <c r="G155" s="15"/>
      <c r="H155" s="15"/>
      <c r="I155" s="16"/>
      <c r="J155" s="15"/>
    </row>
    <row r="156" spans="1:10" ht="12" customHeight="1">
      <c r="A156" s="14"/>
      <c r="B156" s="15"/>
      <c r="C156" s="15"/>
      <c r="D156" s="247"/>
      <c r="E156" s="15"/>
      <c r="F156" s="15"/>
      <c r="G156" s="15"/>
      <c r="H156" s="15"/>
      <c r="I156" s="16"/>
      <c r="J156" s="15"/>
    </row>
    <row r="157" spans="1:10" ht="12" customHeight="1">
      <c r="A157" s="14"/>
      <c r="B157" s="15"/>
      <c r="C157" s="15"/>
      <c r="D157" s="247"/>
      <c r="E157" s="15"/>
      <c r="F157" s="15"/>
      <c r="G157" s="15"/>
      <c r="H157" s="15"/>
      <c r="I157" s="16"/>
      <c r="J157" s="15"/>
    </row>
    <row r="158" spans="1:10" ht="12" customHeight="1">
      <c r="A158" s="14"/>
      <c r="B158" s="15"/>
      <c r="C158" s="15"/>
      <c r="D158" s="247"/>
      <c r="E158" s="15"/>
      <c r="F158" s="15"/>
      <c r="G158" s="15"/>
      <c r="H158" s="15"/>
      <c r="I158" s="16"/>
      <c r="J158" s="15"/>
    </row>
    <row r="159" spans="1:10" ht="12" customHeight="1">
      <c r="A159" s="14"/>
      <c r="B159" s="15"/>
      <c r="C159" s="15"/>
      <c r="D159" s="247"/>
      <c r="E159" s="15"/>
      <c r="F159" s="15"/>
      <c r="G159" s="15"/>
      <c r="H159" s="15"/>
      <c r="I159" s="16"/>
      <c r="J159" s="15"/>
    </row>
    <row r="160" spans="1:10" ht="12" customHeight="1">
      <c r="A160" s="14"/>
      <c r="B160" s="15"/>
      <c r="C160" s="15"/>
      <c r="D160" s="247"/>
      <c r="E160" s="15"/>
      <c r="F160" s="15"/>
      <c r="G160" s="15"/>
      <c r="H160" s="15"/>
      <c r="I160" s="16"/>
      <c r="J160" s="15"/>
    </row>
    <row r="161" spans="1:10" ht="12" customHeight="1">
      <c r="A161" s="14"/>
      <c r="B161" s="15"/>
      <c r="C161" s="15"/>
      <c r="D161" s="247"/>
      <c r="E161" s="15"/>
      <c r="F161" s="15"/>
      <c r="G161" s="15"/>
      <c r="H161" s="15"/>
      <c r="I161" s="16"/>
      <c r="J161" s="15"/>
    </row>
    <row r="162" spans="1:10" ht="12" customHeight="1">
      <c r="A162" s="14"/>
      <c r="B162" s="15"/>
      <c r="C162" s="15"/>
      <c r="D162" s="247"/>
      <c r="E162" s="15"/>
      <c r="F162" s="15"/>
      <c r="G162" s="15"/>
      <c r="H162" s="15"/>
      <c r="I162" s="16"/>
      <c r="J162" s="15"/>
    </row>
    <row r="163" spans="1:10" ht="12" customHeight="1">
      <c r="A163" s="14"/>
      <c r="B163" s="15"/>
      <c r="C163" s="15"/>
      <c r="D163" s="247"/>
      <c r="E163" s="15"/>
      <c r="F163" s="15"/>
      <c r="G163" s="15"/>
      <c r="H163" s="15"/>
      <c r="I163" s="16"/>
      <c r="J163" s="15"/>
    </row>
    <row r="164" spans="1:10" ht="12" customHeight="1">
      <c r="A164" s="14"/>
      <c r="B164" s="15"/>
      <c r="C164" s="15"/>
      <c r="D164" s="247"/>
      <c r="E164" s="15"/>
      <c r="F164" s="15"/>
      <c r="G164" s="15"/>
      <c r="H164" s="15"/>
      <c r="I164" s="16"/>
      <c r="J164" s="15"/>
    </row>
    <row r="165" spans="1:10" ht="12" customHeight="1">
      <c r="A165" s="14"/>
      <c r="B165" s="15"/>
      <c r="C165" s="15"/>
      <c r="D165" s="247"/>
      <c r="E165" s="15"/>
      <c r="F165" s="15"/>
      <c r="G165" s="15"/>
      <c r="H165" s="15"/>
      <c r="I165" s="16"/>
      <c r="J165" s="15"/>
    </row>
    <row r="166" spans="1:10" ht="12" customHeight="1">
      <c r="A166" s="14"/>
      <c r="B166" s="15"/>
      <c r="C166" s="15"/>
      <c r="D166" s="247"/>
      <c r="E166" s="15"/>
      <c r="F166" s="15"/>
      <c r="G166" s="15"/>
      <c r="H166" s="15"/>
      <c r="I166" s="16"/>
      <c r="J166" s="15"/>
    </row>
    <row r="167" spans="1:10" ht="12" customHeight="1">
      <c r="A167" s="14"/>
      <c r="B167" s="15"/>
      <c r="C167" s="15"/>
      <c r="D167" s="247"/>
      <c r="E167" s="15"/>
      <c r="F167" s="15"/>
      <c r="G167" s="15"/>
      <c r="H167" s="15"/>
      <c r="I167" s="16"/>
      <c r="J167" s="15"/>
    </row>
    <row r="168" spans="1:10" ht="12" customHeight="1">
      <c r="A168" s="14"/>
      <c r="B168" s="15"/>
      <c r="C168" s="15"/>
      <c r="D168" s="247"/>
      <c r="E168" s="15"/>
      <c r="F168" s="15"/>
      <c r="G168" s="15"/>
      <c r="H168" s="15"/>
      <c r="I168" s="16"/>
      <c r="J168" s="15"/>
    </row>
    <row r="169" spans="1:10" ht="12" customHeight="1">
      <c r="A169" s="14"/>
      <c r="B169" s="15"/>
      <c r="C169" s="15"/>
      <c r="D169" s="247"/>
      <c r="E169" s="15"/>
      <c r="F169" s="15"/>
      <c r="G169" s="15"/>
      <c r="H169" s="15"/>
      <c r="I169" s="16"/>
      <c r="J169" s="15"/>
    </row>
    <row r="170" spans="1:10" ht="12" customHeight="1">
      <c r="A170" s="14"/>
      <c r="B170" s="15"/>
      <c r="C170" s="15"/>
      <c r="D170" s="247"/>
      <c r="E170" s="15"/>
      <c r="F170" s="15"/>
      <c r="G170" s="15"/>
      <c r="H170" s="15"/>
      <c r="I170" s="16"/>
      <c r="J170" s="15"/>
    </row>
    <row r="171" spans="1:10" ht="12" customHeight="1">
      <c r="A171" s="14"/>
      <c r="B171" s="15"/>
      <c r="C171" s="15"/>
      <c r="D171" s="247"/>
      <c r="E171" s="15"/>
      <c r="F171" s="15"/>
      <c r="G171" s="15"/>
      <c r="H171" s="15"/>
      <c r="I171" s="16"/>
      <c r="J171" s="15"/>
    </row>
    <row r="172" spans="1:10" ht="12" customHeight="1">
      <c r="A172" s="14"/>
      <c r="B172" s="15"/>
      <c r="C172" s="15"/>
      <c r="D172" s="247"/>
      <c r="E172" s="15"/>
      <c r="F172" s="15"/>
      <c r="G172" s="15"/>
      <c r="H172" s="15"/>
      <c r="I172" s="16"/>
      <c r="J172" s="15"/>
    </row>
    <row r="173" spans="1:10" ht="12" customHeight="1">
      <c r="A173" s="14"/>
      <c r="B173" s="15"/>
      <c r="C173" s="15"/>
      <c r="D173" s="247"/>
      <c r="E173" s="15"/>
      <c r="F173" s="15"/>
      <c r="G173" s="15"/>
      <c r="H173" s="15"/>
      <c r="I173" s="16"/>
      <c r="J173" s="15"/>
    </row>
    <row r="174" spans="1:10" ht="12" customHeight="1">
      <c r="A174" s="14"/>
      <c r="B174" s="15"/>
      <c r="C174" s="15"/>
      <c r="D174" s="247"/>
      <c r="E174" s="15"/>
      <c r="F174" s="15"/>
      <c r="G174" s="15"/>
      <c r="H174" s="15"/>
      <c r="I174" s="16"/>
      <c r="J174" s="15"/>
    </row>
    <row r="175" spans="1:10" ht="12" customHeight="1">
      <c r="A175" s="14"/>
      <c r="B175" s="15"/>
      <c r="C175" s="15"/>
      <c r="D175" s="247"/>
      <c r="E175" s="15"/>
      <c r="F175" s="15"/>
      <c r="G175" s="15"/>
      <c r="H175" s="15"/>
      <c r="I175" s="16"/>
      <c r="J175" s="15"/>
    </row>
    <row r="176" spans="1:10" ht="12" customHeight="1">
      <c r="A176" s="14"/>
      <c r="B176" s="15"/>
      <c r="C176" s="15"/>
      <c r="D176" s="247"/>
      <c r="E176" s="15"/>
      <c r="F176" s="15"/>
      <c r="G176" s="15"/>
      <c r="H176" s="15"/>
      <c r="I176" s="16"/>
      <c r="J176" s="15"/>
    </row>
    <row r="177" spans="1:10" ht="12" customHeight="1">
      <c r="A177" s="14"/>
      <c r="B177" s="15"/>
      <c r="C177" s="15"/>
      <c r="D177" s="247"/>
      <c r="E177" s="15"/>
      <c r="F177" s="15"/>
      <c r="G177" s="15"/>
      <c r="H177" s="15"/>
      <c r="I177" s="16"/>
      <c r="J177" s="15"/>
    </row>
    <row r="178" spans="1:10" ht="12" customHeight="1">
      <c r="A178" s="14"/>
      <c r="B178" s="15"/>
      <c r="C178" s="15"/>
      <c r="D178" s="247"/>
      <c r="E178" s="15"/>
      <c r="F178" s="15"/>
      <c r="G178" s="15"/>
      <c r="H178" s="15"/>
      <c r="I178" s="16"/>
      <c r="J178" s="15"/>
    </row>
    <row r="179" spans="1:10" ht="12" customHeight="1">
      <c r="A179" s="14"/>
      <c r="B179" s="15"/>
      <c r="C179" s="15"/>
      <c r="D179" s="247"/>
      <c r="E179" s="15"/>
      <c r="F179" s="15"/>
      <c r="G179" s="15"/>
      <c r="H179" s="15"/>
      <c r="I179" s="16"/>
      <c r="J179" s="15"/>
    </row>
    <row r="180" spans="1:10" ht="12" customHeight="1">
      <c r="A180" s="14"/>
      <c r="B180" s="15"/>
      <c r="C180" s="15"/>
      <c r="D180" s="247"/>
      <c r="E180" s="15"/>
      <c r="F180" s="15"/>
      <c r="G180" s="15"/>
      <c r="H180" s="15"/>
      <c r="I180" s="16"/>
      <c r="J180" s="15"/>
    </row>
    <row r="181" spans="1:10" ht="12" customHeight="1">
      <c r="A181" s="14"/>
      <c r="B181" s="15"/>
      <c r="C181" s="15"/>
      <c r="D181" s="247"/>
      <c r="E181" s="15"/>
      <c r="F181" s="15"/>
      <c r="G181" s="15"/>
      <c r="H181" s="15"/>
      <c r="I181" s="16"/>
      <c r="J181" s="15"/>
    </row>
    <row r="182" spans="1:10" ht="12" customHeight="1">
      <c r="A182" s="14"/>
      <c r="B182" s="15"/>
      <c r="C182" s="15"/>
      <c r="D182" s="247"/>
      <c r="E182" s="15"/>
      <c r="F182" s="15"/>
      <c r="G182" s="15"/>
      <c r="H182" s="15"/>
      <c r="I182" s="16"/>
      <c r="J182" s="15"/>
    </row>
    <row r="183" spans="1:10" ht="12" customHeight="1">
      <c r="A183" s="14"/>
      <c r="B183" s="15"/>
      <c r="C183" s="15"/>
      <c r="D183" s="247"/>
      <c r="E183" s="15"/>
      <c r="F183" s="15"/>
      <c r="G183" s="15"/>
      <c r="H183" s="15"/>
      <c r="I183" s="16"/>
      <c r="J183" s="15"/>
    </row>
    <row r="184" spans="1:10" ht="12" customHeight="1">
      <c r="A184" s="14"/>
      <c r="B184" s="15"/>
      <c r="C184" s="15"/>
      <c r="D184" s="247"/>
      <c r="E184" s="15"/>
      <c r="F184" s="15"/>
      <c r="G184" s="15"/>
      <c r="H184" s="15"/>
      <c r="I184" s="16"/>
      <c r="J184" s="15"/>
    </row>
    <row r="185" spans="1:10" ht="12" customHeight="1">
      <c r="A185" s="14"/>
      <c r="B185" s="15"/>
      <c r="C185" s="15"/>
      <c r="D185" s="247"/>
      <c r="E185" s="15"/>
      <c r="F185" s="15"/>
      <c r="G185" s="15"/>
      <c r="H185" s="15"/>
      <c r="I185" s="16"/>
      <c r="J185" s="15"/>
    </row>
    <row r="186" spans="1:10" ht="12" customHeight="1">
      <c r="A186" s="14"/>
      <c r="B186" s="15"/>
      <c r="C186" s="15"/>
      <c r="D186" s="247"/>
      <c r="E186" s="15"/>
      <c r="F186" s="15"/>
      <c r="G186" s="15"/>
      <c r="H186" s="15"/>
      <c r="I186" s="16"/>
      <c r="J186" s="15"/>
    </row>
    <row r="187" spans="1:10" ht="12" customHeight="1">
      <c r="A187" s="14"/>
      <c r="B187" s="15"/>
      <c r="C187" s="15"/>
      <c r="D187" s="247"/>
      <c r="E187" s="15"/>
      <c r="F187" s="15"/>
      <c r="G187" s="15"/>
      <c r="H187" s="15"/>
      <c r="I187" s="16"/>
      <c r="J187" s="15"/>
    </row>
    <row r="188" spans="1:10" ht="12" customHeight="1">
      <c r="A188" s="14"/>
      <c r="B188" s="15"/>
      <c r="C188" s="15"/>
      <c r="D188" s="247"/>
      <c r="E188" s="15"/>
      <c r="F188" s="15"/>
      <c r="G188" s="15"/>
      <c r="H188" s="15"/>
      <c r="I188" s="16"/>
      <c r="J188" s="15"/>
    </row>
    <row r="189" spans="1:10" ht="12" customHeight="1">
      <c r="A189" s="14"/>
      <c r="B189" s="15"/>
      <c r="C189" s="15"/>
      <c r="D189" s="247"/>
      <c r="E189" s="15"/>
      <c r="F189" s="15"/>
      <c r="G189" s="15"/>
      <c r="H189" s="15"/>
      <c r="I189" s="16"/>
      <c r="J189" s="15"/>
    </row>
    <row r="190" spans="1:10" ht="12" customHeight="1">
      <c r="A190" s="14"/>
      <c r="B190" s="15"/>
      <c r="C190" s="15"/>
      <c r="D190" s="247"/>
      <c r="E190" s="15"/>
      <c r="F190" s="15"/>
      <c r="G190" s="15"/>
      <c r="H190" s="15"/>
      <c r="I190" s="16"/>
      <c r="J190" s="15"/>
    </row>
    <row r="191" spans="1:10" ht="12" customHeight="1">
      <c r="A191" s="14"/>
      <c r="B191" s="15"/>
      <c r="C191" s="15"/>
      <c r="D191" s="247"/>
      <c r="E191" s="15"/>
      <c r="F191" s="15"/>
      <c r="G191" s="15"/>
      <c r="H191" s="15"/>
      <c r="I191" s="16"/>
      <c r="J191" s="15"/>
    </row>
    <row r="192" spans="1:10" ht="12" customHeight="1">
      <c r="A192" s="14"/>
      <c r="B192" s="15"/>
      <c r="C192" s="15"/>
      <c r="D192" s="247"/>
      <c r="E192" s="15"/>
      <c r="F192" s="15"/>
      <c r="G192" s="15"/>
      <c r="H192" s="15"/>
      <c r="I192" s="16"/>
      <c r="J192" s="15"/>
    </row>
    <row r="193" spans="1:10" ht="12" customHeight="1">
      <c r="A193" s="14"/>
      <c r="B193" s="15"/>
      <c r="C193" s="15"/>
      <c r="D193" s="247"/>
      <c r="E193" s="15"/>
      <c r="F193" s="15"/>
      <c r="G193" s="15"/>
      <c r="H193" s="15"/>
      <c r="I193" s="16"/>
      <c r="J193" s="15"/>
    </row>
    <row r="194" spans="1:10" ht="12" customHeight="1">
      <c r="A194" s="14"/>
      <c r="B194" s="15"/>
      <c r="C194" s="15"/>
      <c r="D194" s="247"/>
      <c r="E194" s="15"/>
      <c r="F194" s="15"/>
      <c r="G194" s="15"/>
      <c r="H194" s="15"/>
      <c r="I194" s="16"/>
      <c r="J194" s="15"/>
    </row>
    <row r="195" spans="1:10" ht="12" customHeight="1">
      <c r="A195" s="14"/>
      <c r="B195" s="15"/>
      <c r="C195" s="15"/>
      <c r="D195" s="247"/>
      <c r="E195" s="15"/>
      <c r="F195" s="15"/>
      <c r="G195" s="15"/>
      <c r="H195" s="15"/>
      <c r="I195" s="16"/>
      <c r="J195" s="15"/>
    </row>
    <row r="196" spans="1:10" ht="12" customHeight="1">
      <c r="A196" s="14"/>
      <c r="B196" s="15"/>
      <c r="C196" s="15"/>
      <c r="D196" s="247"/>
      <c r="E196" s="15"/>
      <c r="F196" s="15"/>
      <c r="G196" s="15"/>
      <c r="H196" s="15"/>
      <c r="I196" s="16"/>
      <c r="J196" s="15"/>
    </row>
    <row r="197" spans="1:10" ht="12" customHeight="1">
      <c r="A197" s="14"/>
      <c r="B197" s="15"/>
      <c r="C197" s="15"/>
      <c r="D197" s="247"/>
      <c r="E197" s="15"/>
      <c r="F197" s="15"/>
      <c r="G197" s="15"/>
      <c r="H197" s="15"/>
      <c r="I197" s="16"/>
      <c r="J197" s="15"/>
    </row>
    <row r="198" spans="1:10" ht="12" customHeight="1">
      <c r="A198" s="14"/>
      <c r="B198" s="15"/>
      <c r="C198" s="15"/>
      <c r="D198" s="247"/>
      <c r="E198" s="15"/>
      <c r="F198" s="15"/>
      <c r="G198" s="15"/>
      <c r="H198" s="15"/>
      <c r="I198" s="16"/>
      <c r="J198" s="15"/>
    </row>
    <row r="199" spans="1:10" ht="12" customHeight="1">
      <c r="A199" s="14"/>
      <c r="B199" s="15"/>
      <c r="C199" s="15"/>
      <c r="D199" s="247"/>
      <c r="E199" s="15"/>
      <c r="F199" s="15"/>
      <c r="G199" s="15"/>
      <c r="H199" s="15"/>
      <c r="I199" s="16"/>
      <c r="J199" s="15"/>
    </row>
    <row r="200" spans="1:10" ht="12" customHeight="1">
      <c r="A200" s="14"/>
      <c r="B200" s="15"/>
      <c r="C200" s="15"/>
      <c r="D200" s="247"/>
      <c r="E200" s="15"/>
      <c r="F200" s="15"/>
      <c r="G200" s="15"/>
      <c r="H200" s="15"/>
      <c r="I200" s="16"/>
      <c r="J200" s="15"/>
    </row>
    <row r="201" spans="1:10" ht="12" customHeight="1">
      <c r="A201" s="14"/>
      <c r="B201" s="15"/>
      <c r="C201" s="15"/>
      <c r="D201" s="247"/>
      <c r="E201" s="15"/>
      <c r="F201" s="15"/>
      <c r="G201" s="15"/>
      <c r="H201" s="15"/>
      <c r="I201" s="16"/>
      <c r="J201" s="15"/>
    </row>
    <row r="202" spans="1:10" ht="12" customHeight="1">
      <c r="A202" s="14"/>
      <c r="B202" s="15"/>
      <c r="C202" s="15"/>
      <c r="D202" s="247"/>
      <c r="E202" s="15"/>
      <c r="F202" s="15"/>
      <c r="G202" s="15"/>
      <c r="H202" s="15"/>
      <c r="I202" s="16"/>
      <c r="J202" s="15"/>
    </row>
    <row r="203" spans="1:10" ht="12" customHeight="1">
      <c r="A203" s="14"/>
      <c r="B203" s="15"/>
      <c r="C203" s="15"/>
      <c r="D203" s="247"/>
      <c r="E203" s="15"/>
      <c r="F203" s="15"/>
      <c r="G203" s="15"/>
      <c r="H203" s="15"/>
      <c r="I203" s="16"/>
      <c r="J203" s="15"/>
    </row>
    <row r="204" spans="1:10" ht="12" customHeight="1">
      <c r="A204" s="14"/>
      <c r="B204" s="15"/>
      <c r="C204" s="15"/>
      <c r="D204" s="247"/>
      <c r="E204" s="15"/>
      <c r="F204" s="15"/>
      <c r="G204" s="15"/>
      <c r="H204" s="15"/>
      <c r="I204" s="16"/>
      <c r="J204" s="15"/>
    </row>
    <row r="205" spans="1:10" ht="12" customHeight="1">
      <c r="A205" s="14"/>
      <c r="B205" s="15"/>
      <c r="C205" s="15"/>
      <c r="D205" s="247"/>
      <c r="E205" s="15"/>
      <c r="F205" s="15"/>
      <c r="G205" s="15"/>
      <c r="H205" s="15"/>
      <c r="I205" s="16"/>
      <c r="J205" s="15"/>
    </row>
    <row r="206" spans="1:10" ht="12" customHeight="1">
      <c r="A206" s="14"/>
      <c r="B206" s="15"/>
      <c r="C206" s="15"/>
      <c r="D206" s="247"/>
      <c r="E206" s="15"/>
      <c r="F206" s="15"/>
      <c r="G206" s="15"/>
      <c r="H206" s="15"/>
      <c r="I206" s="16"/>
      <c r="J206" s="15"/>
    </row>
    <row r="207" spans="1:10" ht="12" customHeight="1">
      <c r="A207" s="14"/>
      <c r="B207" s="15"/>
      <c r="C207" s="15"/>
      <c r="D207" s="247"/>
      <c r="E207" s="15"/>
      <c r="F207" s="15"/>
      <c r="G207" s="15"/>
      <c r="H207" s="15"/>
      <c r="I207" s="16"/>
      <c r="J207" s="15"/>
    </row>
    <row r="208" spans="1:10" ht="12" customHeight="1">
      <c r="A208" s="14"/>
      <c r="B208" s="15"/>
      <c r="C208" s="15"/>
      <c r="D208" s="247"/>
      <c r="E208" s="15"/>
      <c r="F208" s="15"/>
      <c r="G208" s="15"/>
      <c r="H208" s="15"/>
      <c r="I208" s="16"/>
      <c r="J208" s="15"/>
    </row>
    <row r="209" spans="1:10" ht="12" customHeight="1">
      <c r="A209" s="14"/>
      <c r="B209" s="15"/>
      <c r="C209" s="15"/>
      <c r="D209" s="247"/>
      <c r="E209" s="15"/>
      <c r="F209" s="15"/>
      <c r="G209" s="15"/>
      <c r="H209" s="15"/>
      <c r="I209" s="16"/>
      <c r="J209" s="15"/>
    </row>
    <row r="210" spans="1:10" ht="12" customHeight="1">
      <c r="A210" s="14"/>
      <c r="B210" s="15"/>
      <c r="C210" s="15"/>
      <c r="D210" s="247"/>
      <c r="E210" s="15"/>
      <c r="F210" s="15"/>
      <c r="G210" s="15"/>
      <c r="H210" s="15"/>
      <c r="I210" s="16"/>
      <c r="J210" s="15"/>
    </row>
    <row r="211" spans="1:10" ht="12" customHeight="1">
      <c r="A211" s="14"/>
      <c r="B211" s="15"/>
      <c r="C211" s="15"/>
      <c r="D211" s="247"/>
      <c r="E211" s="15"/>
      <c r="F211" s="15"/>
      <c r="G211" s="15"/>
      <c r="H211" s="15"/>
      <c r="I211" s="16"/>
      <c r="J211" s="15"/>
    </row>
    <row r="212" spans="1:10" ht="12" customHeight="1">
      <c r="A212" s="14"/>
      <c r="B212" s="15"/>
      <c r="C212" s="15"/>
      <c r="D212" s="247"/>
      <c r="E212" s="15"/>
      <c r="F212" s="15"/>
      <c r="G212" s="15"/>
      <c r="H212" s="15"/>
      <c r="I212" s="16"/>
      <c r="J212" s="15"/>
    </row>
    <row r="213" spans="1:10" ht="12" customHeight="1">
      <c r="A213" s="14"/>
      <c r="B213" s="15"/>
      <c r="C213" s="15"/>
      <c r="D213" s="247"/>
      <c r="E213" s="15"/>
      <c r="F213" s="15"/>
      <c r="G213" s="15"/>
      <c r="H213" s="15"/>
      <c r="I213" s="16"/>
      <c r="J213" s="15"/>
    </row>
    <row r="214" spans="1:10" ht="12" customHeight="1">
      <c r="A214" s="14"/>
      <c r="B214" s="15"/>
      <c r="C214" s="15"/>
      <c r="D214" s="247"/>
      <c r="E214" s="15"/>
      <c r="F214" s="15"/>
      <c r="G214" s="15"/>
      <c r="H214" s="15"/>
      <c r="I214" s="16"/>
      <c r="J214" s="15"/>
    </row>
    <row r="215" spans="1:10" ht="12" customHeight="1">
      <c r="A215" s="14"/>
      <c r="B215" s="15"/>
      <c r="C215" s="15"/>
      <c r="D215" s="247"/>
      <c r="E215" s="15"/>
      <c r="F215" s="15"/>
      <c r="G215" s="15"/>
      <c r="H215" s="15"/>
      <c r="I215" s="16"/>
      <c r="J215" s="15"/>
    </row>
    <row r="216" spans="1:10" ht="12" customHeight="1">
      <c r="A216" s="14"/>
      <c r="B216" s="15"/>
      <c r="C216" s="15"/>
      <c r="D216" s="247"/>
      <c r="E216" s="15"/>
      <c r="F216" s="15"/>
      <c r="G216" s="15"/>
      <c r="H216" s="15"/>
      <c r="I216" s="16"/>
      <c r="J216" s="15"/>
    </row>
    <row r="217" spans="1:10" ht="12" customHeight="1">
      <c r="A217" s="14"/>
      <c r="B217" s="15"/>
      <c r="C217" s="15"/>
      <c r="D217" s="247"/>
      <c r="E217" s="15"/>
      <c r="F217" s="15"/>
      <c r="G217" s="15"/>
      <c r="H217" s="15"/>
      <c r="I217" s="16"/>
      <c r="J217" s="15"/>
    </row>
    <row r="218" spans="1:10" ht="12" customHeight="1">
      <c r="A218" s="14"/>
      <c r="B218" s="15"/>
      <c r="C218" s="15"/>
      <c r="D218" s="247"/>
      <c r="E218" s="15"/>
      <c r="F218" s="15"/>
      <c r="G218" s="15"/>
      <c r="H218" s="15"/>
      <c r="I218" s="16"/>
      <c r="J218" s="15"/>
    </row>
    <row r="219" spans="1:10" ht="12" customHeight="1">
      <c r="A219" s="14"/>
      <c r="B219" s="15"/>
      <c r="C219" s="15"/>
      <c r="D219" s="247"/>
      <c r="E219" s="15"/>
      <c r="F219" s="15"/>
      <c r="G219" s="15"/>
      <c r="H219" s="15"/>
      <c r="I219" s="16"/>
      <c r="J219" s="15"/>
    </row>
    <row r="220" spans="1:10" ht="12" customHeight="1">
      <c r="A220" s="14"/>
      <c r="B220" s="15"/>
      <c r="C220" s="15"/>
      <c r="D220" s="247"/>
      <c r="E220" s="15"/>
      <c r="F220" s="15"/>
      <c r="G220" s="15"/>
      <c r="H220" s="15"/>
      <c r="I220" s="16"/>
      <c r="J220" s="15"/>
    </row>
    <row r="221" spans="1:10" ht="12" customHeight="1">
      <c r="A221" s="14"/>
      <c r="B221" s="15"/>
      <c r="C221" s="15"/>
      <c r="D221" s="247"/>
      <c r="E221" s="15"/>
      <c r="F221" s="15"/>
      <c r="G221" s="15"/>
      <c r="H221" s="15"/>
      <c r="I221" s="16"/>
      <c r="J221" s="15"/>
    </row>
    <row r="222" spans="1:10" ht="12" customHeight="1">
      <c r="A222" s="14"/>
      <c r="B222" s="15"/>
      <c r="C222" s="15"/>
      <c r="D222" s="247"/>
      <c r="E222" s="15"/>
      <c r="F222" s="15"/>
      <c r="G222" s="15"/>
      <c r="H222" s="15"/>
      <c r="I222" s="16"/>
      <c r="J222" s="15"/>
    </row>
    <row r="223" spans="1:10" ht="12" customHeight="1">
      <c r="A223" s="14"/>
      <c r="B223" s="15"/>
      <c r="C223" s="15"/>
      <c r="D223" s="247"/>
      <c r="E223" s="15"/>
      <c r="F223" s="15"/>
      <c r="G223" s="15"/>
      <c r="H223" s="15"/>
      <c r="I223" s="16"/>
      <c r="J223" s="15"/>
    </row>
    <row r="224" spans="1:10" ht="12" customHeight="1">
      <c r="A224" s="14"/>
      <c r="B224" s="15"/>
      <c r="C224" s="15"/>
      <c r="D224" s="247"/>
      <c r="E224" s="15"/>
      <c r="F224" s="15"/>
      <c r="G224" s="15"/>
      <c r="H224" s="15"/>
      <c r="I224" s="16"/>
      <c r="J224" s="15"/>
    </row>
    <row r="225" spans="1:10" ht="12" customHeight="1">
      <c r="A225" s="14"/>
      <c r="B225" s="15"/>
      <c r="C225" s="15"/>
      <c r="D225" s="247"/>
      <c r="E225" s="15"/>
      <c r="F225" s="15"/>
      <c r="G225" s="15"/>
      <c r="H225" s="15"/>
      <c r="I225" s="16"/>
      <c r="J225" s="15"/>
    </row>
    <row r="226" spans="1:10" ht="12" customHeight="1">
      <c r="A226" s="14"/>
      <c r="B226" s="15"/>
      <c r="C226" s="15"/>
      <c r="D226" s="247"/>
      <c r="E226" s="15"/>
      <c r="F226" s="15"/>
      <c r="G226" s="15"/>
      <c r="H226" s="15"/>
      <c r="I226" s="16"/>
      <c r="J226" s="15"/>
    </row>
    <row r="227" spans="1:10" ht="12" customHeight="1">
      <c r="A227" s="14"/>
      <c r="B227" s="15"/>
      <c r="C227" s="15"/>
      <c r="D227" s="247"/>
      <c r="E227" s="15"/>
      <c r="F227" s="15"/>
      <c r="G227" s="15"/>
      <c r="H227" s="15"/>
      <c r="I227" s="16"/>
      <c r="J227" s="15"/>
    </row>
    <row r="228" spans="1:10" ht="12" customHeight="1">
      <c r="A228" s="14"/>
      <c r="B228" s="15"/>
      <c r="C228" s="15"/>
      <c r="D228" s="247"/>
      <c r="E228" s="15"/>
      <c r="F228" s="15"/>
      <c r="G228" s="15"/>
      <c r="H228" s="15"/>
      <c r="I228" s="16"/>
      <c r="J228" s="15"/>
    </row>
    <row r="229" spans="1:10" ht="12" customHeight="1">
      <c r="A229" s="14"/>
      <c r="B229" s="15"/>
      <c r="C229" s="15"/>
      <c r="D229" s="247"/>
      <c r="E229" s="15"/>
      <c r="F229" s="15"/>
      <c r="G229" s="15"/>
      <c r="H229" s="15"/>
      <c r="I229" s="16"/>
      <c r="J229" s="15"/>
    </row>
    <row r="230" spans="1:10" ht="12" customHeight="1">
      <c r="A230" s="14"/>
      <c r="B230" s="15"/>
      <c r="C230" s="15"/>
      <c r="D230" s="247"/>
      <c r="E230" s="15"/>
      <c r="F230" s="15"/>
      <c r="G230" s="15"/>
      <c r="H230" s="15"/>
      <c r="I230" s="16"/>
      <c r="J230" s="15"/>
    </row>
    <row r="231" spans="1:10" ht="12" customHeight="1">
      <c r="A231" s="14"/>
      <c r="B231" s="15"/>
      <c r="C231" s="15"/>
      <c r="D231" s="247"/>
      <c r="E231" s="15"/>
      <c r="F231" s="15"/>
      <c r="G231" s="15"/>
      <c r="H231" s="15"/>
      <c r="I231" s="16"/>
      <c r="J231" s="15"/>
    </row>
    <row r="232" spans="1:10" ht="12" customHeight="1">
      <c r="A232" s="14"/>
      <c r="B232" s="15"/>
      <c r="C232" s="15"/>
      <c r="D232" s="247"/>
      <c r="E232" s="15"/>
      <c r="F232" s="15"/>
      <c r="G232" s="15"/>
      <c r="H232" s="15"/>
      <c r="I232" s="16"/>
      <c r="J232" s="15"/>
    </row>
    <row r="233" spans="1:10" ht="12" customHeight="1">
      <c r="A233" s="14"/>
      <c r="B233" s="15"/>
      <c r="C233" s="15"/>
      <c r="D233" s="247"/>
      <c r="E233" s="15"/>
      <c r="F233" s="15"/>
      <c r="G233" s="15"/>
      <c r="H233" s="15"/>
      <c r="I233" s="16"/>
      <c r="J233" s="15"/>
    </row>
    <row r="234" spans="1:10" ht="12" customHeight="1">
      <c r="A234" s="14"/>
      <c r="B234" s="15"/>
      <c r="C234" s="15"/>
      <c r="D234" s="247"/>
      <c r="E234" s="15"/>
      <c r="F234" s="15"/>
      <c r="G234" s="15"/>
      <c r="H234" s="15"/>
      <c r="I234" s="16"/>
      <c r="J234" s="15"/>
    </row>
    <row r="235" spans="1:10" ht="12" customHeight="1">
      <c r="A235" s="14"/>
      <c r="B235" s="15"/>
      <c r="C235" s="15"/>
      <c r="D235" s="247"/>
      <c r="E235" s="15"/>
      <c r="F235" s="15"/>
      <c r="G235" s="15"/>
      <c r="H235" s="15"/>
      <c r="I235" s="16"/>
      <c r="J235" s="15"/>
    </row>
    <row r="236" spans="1:10" ht="12" customHeight="1">
      <c r="A236" s="14"/>
      <c r="B236" s="15"/>
      <c r="C236" s="15"/>
      <c r="D236" s="247"/>
      <c r="E236" s="15"/>
      <c r="F236" s="15"/>
      <c r="G236" s="15"/>
      <c r="H236" s="15"/>
      <c r="I236" s="16"/>
      <c r="J236" s="15"/>
    </row>
    <row r="237" spans="1:10" ht="12" customHeight="1">
      <c r="A237" s="14"/>
      <c r="B237" s="15"/>
      <c r="C237" s="15"/>
      <c r="D237" s="247"/>
      <c r="E237" s="15"/>
      <c r="F237" s="15"/>
      <c r="G237" s="15"/>
      <c r="H237" s="15"/>
      <c r="I237" s="16"/>
      <c r="J237" s="15"/>
    </row>
    <row r="238" spans="1:10" ht="12" customHeight="1">
      <c r="A238" s="14"/>
      <c r="B238" s="15"/>
      <c r="C238" s="15"/>
      <c r="D238" s="247"/>
      <c r="E238" s="15"/>
      <c r="F238" s="15"/>
      <c r="G238" s="15"/>
      <c r="H238" s="15"/>
      <c r="I238" s="16"/>
      <c r="J238" s="15"/>
    </row>
    <row r="239" spans="1:10" ht="12" customHeight="1">
      <c r="A239" s="14"/>
      <c r="B239" s="15"/>
      <c r="C239" s="15"/>
      <c r="D239" s="247"/>
      <c r="E239" s="15"/>
      <c r="F239" s="15"/>
      <c r="G239" s="15"/>
      <c r="H239" s="15"/>
      <c r="I239" s="16"/>
      <c r="J239" s="15"/>
    </row>
    <row r="240" spans="1:10" ht="12" customHeight="1">
      <c r="A240" s="14"/>
      <c r="B240" s="15"/>
      <c r="C240" s="15"/>
      <c r="D240" s="247"/>
      <c r="E240" s="15"/>
      <c r="F240" s="15"/>
      <c r="G240" s="15"/>
      <c r="H240" s="15"/>
      <c r="I240" s="16"/>
      <c r="J240" s="15"/>
    </row>
    <row r="241" spans="1:10" ht="12" customHeight="1">
      <c r="A241" s="14"/>
      <c r="B241" s="15"/>
      <c r="C241" s="15"/>
      <c r="D241" s="247"/>
      <c r="E241" s="15"/>
      <c r="F241" s="15"/>
      <c r="G241" s="15"/>
      <c r="H241" s="15"/>
      <c r="I241" s="16"/>
      <c r="J241" s="15"/>
    </row>
    <row r="242" spans="1:10" ht="12" customHeight="1">
      <c r="A242" s="14"/>
      <c r="B242" s="15"/>
      <c r="C242" s="15"/>
      <c r="D242" s="247"/>
      <c r="E242" s="15"/>
      <c r="F242" s="15"/>
      <c r="G242" s="15"/>
      <c r="H242" s="15"/>
      <c r="I242" s="16"/>
      <c r="J242" s="15"/>
    </row>
    <row r="243" spans="1:10" ht="12" customHeight="1">
      <c r="A243" s="14"/>
      <c r="B243" s="15"/>
      <c r="C243" s="15"/>
      <c r="D243" s="247"/>
      <c r="E243" s="15"/>
      <c r="F243" s="15"/>
      <c r="G243" s="15"/>
      <c r="H243" s="15"/>
      <c r="I243" s="16"/>
      <c r="J243" s="15"/>
    </row>
    <row r="244" spans="1:10" ht="12" customHeight="1">
      <c r="A244" s="14"/>
      <c r="B244" s="15"/>
      <c r="C244" s="15"/>
      <c r="D244" s="247"/>
      <c r="E244" s="15"/>
      <c r="F244" s="15"/>
      <c r="G244" s="15"/>
      <c r="H244" s="15"/>
      <c r="I244" s="16"/>
      <c r="J244" s="15"/>
    </row>
    <row r="245" spans="1:10" ht="12" customHeight="1">
      <c r="A245" s="14"/>
      <c r="B245" s="15"/>
      <c r="C245" s="15"/>
      <c r="D245" s="247"/>
      <c r="E245" s="15"/>
      <c r="F245" s="15"/>
      <c r="G245" s="15"/>
      <c r="H245" s="15"/>
      <c r="I245" s="16"/>
      <c r="J245" s="15"/>
    </row>
    <row r="246" spans="1:10" ht="12" customHeight="1">
      <c r="A246" s="14"/>
      <c r="B246" s="15"/>
      <c r="C246" s="15"/>
      <c r="D246" s="247"/>
      <c r="E246" s="15"/>
      <c r="F246" s="15"/>
      <c r="G246" s="15"/>
      <c r="H246" s="15"/>
      <c r="I246" s="16"/>
      <c r="J246" s="15"/>
    </row>
    <row r="247" spans="1:10" ht="12" customHeight="1">
      <c r="A247" s="14"/>
      <c r="B247" s="15"/>
      <c r="C247" s="15"/>
      <c r="D247" s="247"/>
      <c r="E247" s="15"/>
      <c r="F247" s="15"/>
      <c r="G247" s="15"/>
      <c r="H247" s="15"/>
      <c r="I247" s="16"/>
      <c r="J247" s="15"/>
    </row>
    <row r="248" spans="1:10" ht="12" customHeight="1">
      <c r="A248" s="14"/>
      <c r="B248" s="15"/>
      <c r="C248" s="15"/>
      <c r="D248" s="247"/>
      <c r="E248" s="15"/>
      <c r="F248" s="15"/>
      <c r="G248" s="15"/>
      <c r="H248" s="15"/>
      <c r="I248" s="16"/>
      <c r="J248" s="15"/>
    </row>
    <row r="249" spans="1:10" ht="12" customHeight="1">
      <c r="A249" s="14"/>
      <c r="B249" s="15"/>
      <c r="C249" s="15"/>
      <c r="D249" s="247"/>
      <c r="E249" s="15"/>
      <c r="F249" s="15"/>
      <c r="G249" s="15"/>
      <c r="H249" s="15"/>
      <c r="I249" s="16"/>
      <c r="J249" s="15"/>
    </row>
    <row r="250" spans="1:10" ht="12" customHeight="1">
      <c r="A250" s="14"/>
      <c r="B250" s="15"/>
      <c r="C250" s="15"/>
      <c r="D250" s="247"/>
      <c r="E250" s="15"/>
      <c r="F250" s="15"/>
      <c r="G250" s="15"/>
      <c r="H250" s="15"/>
      <c r="I250" s="16"/>
      <c r="J250" s="15"/>
    </row>
    <row r="251" spans="1:10" ht="12" customHeight="1">
      <c r="A251" s="14"/>
      <c r="B251" s="15"/>
      <c r="C251" s="15"/>
      <c r="D251" s="247"/>
      <c r="E251" s="15"/>
      <c r="F251" s="15"/>
      <c r="G251" s="15"/>
      <c r="H251" s="15"/>
      <c r="I251" s="16"/>
      <c r="J251" s="15"/>
    </row>
    <row r="252" spans="1:10" ht="12" customHeight="1">
      <c r="A252" s="14"/>
      <c r="B252" s="15"/>
      <c r="C252" s="15"/>
      <c r="D252" s="247"/>
      <c r="E252" s="15"/>
      <c r="F252" s="15"/>
      <c r="G252" s="15"/>
      <c r="H252" s="15"/>
      <c r="I252" s="16"/>
      <c r="J252" s="15"/>
    </row>
    <row r="253" spans="1:10" ht="12" customHeight="1">
      <c r="A253" s="14"/>
      <c r="B253" s="15"/>
      <c r="C253" s="15"/>
      <c r="D253" s="247"/>
      <c r="E253" s="15"/>
      <c r="F253" s="15"/>
      <c r="G253" s="15"/>
      <c r="H253" s="15"/>
      <c r="I253" s="16"/>
      <c r="J253" s="15"/>
    </row>
    <row r="254" spans="1:10" ht="12" customHeight="1">
      <c r="A254" s="14"/>
      <c r="B254" s="15"/>
      <c r="C254" s="15"/>
      <c r="D254" s="247"/>
      <c r="E254" s="15"/>
      <c r="F254" s="15"/>
      <c r="G254" s="15"/>
      <c r="H254" s="15"/>
      <c r="I254" s="16"/>
      <c r="J254" s="15"/>
    </row>
    <row r="255" spans="1:10" ht="12" customHeight="1">
      <c r="A255" s="14"/>
      <c r="B255" s="15"/>
      <c r="C255" s="15"/>
      <c r="D255" s="247"/>
      <c r="E255" s="15"/>
      <c r="F255" s="15"/>
      <c r="G255" s="15"/>
      <c r="H255" s="15"/>
      <c r="I255" s="16"/>
      <c r="J255" s="15"/>
    </row>
    <row r="256" spans="1:10" ht="12" customHeight="1">
      <c r="A256" s="14"/>
      <c r="B256" s="15"/>
      <c r="C256" s="15"/>
      <c r="D256" s="247"/>
      <c r="E256" s="15"/>
      <c r="F256" s="15"/>
      <c r="G256" s="15"/>
      <c r="H256" s="15"/>
      <c r="I256" s="16"/>
      <c r="J256" s="15"/>
    </row>
    <row r="257" spans="1:10" ht="12" customHeight="1">
      <c r="A257" s="14"/>
      <c r="B257" s="15"/>
      <c r="C257" s="15"/>
      <c r="D257" s="247"/>
      <c r="E257" s="15"/>
      <c r="F257" s="15"/>
      <c r="G257" s="15"/>
      <c r="H257" s="15"/>
      <c r="I257" s="16"/>
      <c r="J257" s="15"/>
    </row>
    <row r="258" spans="1:10" ht="12" customHeight="1">
      <c r="A258" s="14"/>
      <c r="B258" s="15"/>
      <c r="C258" s="15"/>
      <c r="D258" s="247"/>
      <c r="E258" s="15"/>
      <c r="F258" s="15"/>
      <c r="G258" s="15"/>
      <c r="H258" s="15"/>
      <c r="I258" s="16"/>
      <c r="J258" s="15"/>
    </row>
    <row r="259" spans="1:10" ht="12" customHeight="1">
      <c r="A259" s="14"/>
      <c r="B259" s="15"/>
      <c r="C259" s="15"/>
      <c r="D259" s="247"/>
      <c r="E259" s="15"/>
      <c r="F259" s="15"/>
      <c r="G259" s="15"/>
      <c r="H259" s="15"/>
      <c r="I259" s="16"/>
      <c r="J259" s="15"/>
    </row>
    <row r="260" spans="1:10" ht="12" customHeight="1">
      <c r="A260" s="14"/>
      <c r="B260" s="15"/>
      <c r="C260" s="15"/>
      <c r="D260" s="247"/>
      <c r="E260" s="15"/>
      <c r="F260" s="15"/>
      <c r="G260" s="15"/>
      <c r="H260" s="15"/>
      <c r="I260" s="16"/>
      <c r="J260" s="15"/>
    </row>
    <row r="261" spans="1:10" ht="12" customHeight="1">
      <c r="A261" s="14"/>
      <c r="B261" s="15"/>
      <c r="C261" s="15"/>
      <c r="D261" s="247"/>
      <c r="E261" s="15"/>
      <c r="F261" s="15"/>
      <c r="G261" s="15"/>
      <c r="H261" s="15"/>
      <c r="I261" s="16"/>
      <c r="J261" s="15"/>
    </row>
    <row r="262" spans="1:10" ht="12" customHeight="1">
      <c r="A262" s="14"/>
      <c r="B262" s="15"/>
      <c r="C262" s="15"/>
      <c r="D262" s="247"/>
      <c r="E262" s="15"/>
      <c r="F262" s="15"/>
      <c r="G262" s="15"/>
      <c r="H262" s="15"/>
      <c r="I262" s="16"/>
      <c r="J262" s="15"/>
    </row>
    <row r="263" spans="1:10" ht="12" customHeight="1">
      <c r="A263" s="14"/>
      <c r="B263" s="15"/>
      <c r="C263" s="15"/>
      <c r="D263" s="247"/>
      <c r="E263" s="15"/>
      <c r="F263" s="15"/>
      <c r="G263" s="15"/>
      <c r="H263" s="15"/>
      <c r="I263" s="16"/>
      <c r="J263" s="15"/>
    </row>
    <row r="264" spans="1:10" ht="12" customHeight="1">
      <c r="A264" s="14"/>
      <c r="B264" s="15"/>
      <c r="C264" s="15"/>
      <c r="D264" s="247"/>
      <c r="E264" s="15"/>
      <c r="F264" s="15"/>
      <c r="G264" s="15"/>
      <c r="H264" s="15"/>
      <c r="I264" s="16"/>
      <c r="J264" s="15"/>
    </row>
  </sheetData>
  <sheetProtection/>
  <mergeCells count="12">
    <mergeCell ref="B3:D3"/>
    <mergeCell ref="E3:F3"/>
    <mergeCell ref="G3:J3"/>
    <mergeCell ref="B4:D4"/>
    <mergeCell ref="E4:F4"/>
    <mergeCell ref="G4:J4"/>
    <mergeCell ref="G1:J1"/>
    <mergeCell ref="H2:I2"/>
    <mergeCell ref="G8:J29"/>
    <mergeCell ref="G5:J5"/>
    <mergeCell ref="G6:J6"/>
    <mergeCell ref="G7:J7"/>
  </mergeCells>
  <dataValidations count="1">
    <dataValidation type="list" allowBlank="1" showInputMessage="1" showErrorMessage="1" errorTitle="Error" error="La calificación es de 1 a 4" sqref="D9:D29">
      <formula1>$B$59:$E$59</formula1>
    </dataValidation>
  </dataValidations>
  <printOptions horizontalCentered="1"/>
  <pageMargins left="0.27" right="0.2755905511811024" top="0.46" bottom="0.61" header="0" footer="0"/>
  <pageSetup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MARIA TERESA LOPEZ ABURTO</cp:lastModifiedBy>
  <cp:lastPrinted>2013-06-25T16:37:40Z</cp:lastPrinted>
  <dcterms:created xsi:type="dcterms:W3CDTF">1998-12-22T08:37:45Z</dcterms:created>
  <dcterms:modified xsi:type="dcterms:W3CDTF">2013-07-17T20:13:23Z</dcterms:modified>
  <cp:category/>
  <cp:version/>
  <cp:contentType/>
  <cp:contentStatus/>
</cp:coreProperties>
</file>